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https://usdos-my.sharepoint.com/personal/browns_state_gov/Documents/Documents/"/>
    </mc:Choice>
  </mc:AlternateContent>
  <xr:revisionPtr revIDLastSave="0" documentId="8_{A00ABCD1-672E-4B98-8922-C6CB002A7A8F}" xr6:coauthVersionLast="47" xr6:coauthVersionMax="47" xr10:uidLastSave="{00000000-0000-0000-0000-000000000000}"/>
  <bookViews>
    <workbookView xWindow="-120" yWindow="-120" windowWidth="51840" windowHeight="21120" tabRatio="792" firstSheet="2" activeTab="2" xr2:uid="{00000000-000D-0000-FFFF-FFFF00000000}"/>
  </bookViews>
  <sheets>
    <sheet name="1.  Budget Guidelines" sheetId="4" r:id="rId1"/>
    <sheet name="2. Summary Budget Template" sheetId="3" r:id="rId2"/>
    <sheet name="3. Detailed Budget Template" sheetId="1" r:id="rId3"/>
    <sheet name="4.SubRecipient Budget (if apl.)" sheetId="6" r:id="rId4"/>
    <sheet name="5. MTDC Calculation" sheetId="7" r:id="rId5"/>
  </sheets>
  <externalReferences>
    <externalReference r:id="rId6"/>
  </externalReferences>
  <definedNames>
    <definedName name="_Toc217116400" localSheetId="0">'1.  Budget Guidelines'!#REF!</definedName>
    <definedName name="_Toc217116403" localSheetId="0">'1.  Budget Guidelines'!#REF!</definedName>
    <definedName name="_Toc217116405" localSheetId="0">'1.  Budget Guidelines'!#REF!</definedName>
    <definedName name="_xlnm.Print_Area" localSheetId="0">'1.  Budget Guidelines'!#REF!</definedName>
    <definedName name="_xlnm.Print_Area" localSheetId="1">'2. Summary Budget Template'!$A$1:$F$17</definedName>
    <definedName name="_xlnm.Print_Area" localSheetId="2">'3. Detailed Budget Template'!$A$1:$U$82</definedName>
    <definedName name="_xlnm.Print_Area" localSheetId="3">'4.SubRecipient Budget (if apl.)'!$A$1:$J$64</definedName>
    <definedName name="_xlnm.Print_Area" localSheetId="4">'5. MTDC Calculation'!$A$1:$C$35</definedName>
    <definedName name="_xlnm.Print_Titles" localSheetId="2">'3. Detailed Budget Template'!$1:$7</definedName>
    <definedName name="_xlnm.Print_Titles" localSheetId="3">'4.SubRecipient Budget (if apl.)'!$1:$7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7" i="6" l="1"/>
  <c r="H56" i="6"/>
  <c r="I54" i="6"/>
  <c r="J47" i="6"/>
  <c r="J40" i="6"/>
  <c r="J39" i="6"/>
  <c r="H53" i="6"/>
  <c r="H51" i="6"/>
  <c r="H47" i="6"/>
  <c r="H45" i="6"/>
  <c r="J45" i="6" s="1"/>
  <c r="H40" i="6"/>
  <c r="H17" i="6"/>
  <c r="H16" i="6"/>
  <c r="H13" i="6"/>
  <c r="H11" i="6"/>
  <c r="H10" i="6"/>
  <c r="H39" i="6"/>
  <c r="H41" i="6" s="1"/>
  <c r="H34" i="6"/>
  <c r="J34" i="6" s="1"/>
  <c r="H33" i="6"/>
  <c r="J33" i="6" s="1"/>
  <c r="H32" i="6"/>
  <c r="J32" i="6" s="1"/>
  <c r="H29" i="6"/>
  <c r="H28" i="6"/>
  <c r="H27" i="6"/>
  <c r="H24" i="6"/>
  <c r="H23" i="6"/>
  <c r="H22" i="6"/>
  <c r="I35" i="6"/>
  <c r="T65" i="1"/>
  <c r="M61" i="1"/>
  <c r="T56" i="1"/>
  <c r="R55" i="1"/>
  <c r="M55" i="1"/>
  <c r="H55" i="1"/>
  <c r="T49" i="1"/>
  <c r="T19" i="1"/>
  <c r="R45" i="1"/>
  <c r="M45" i="1"/>
  <c r="H45" i="1"/>
  <c r="R48" i="1"/>
  <c r="M48" i="1"/>
  <c r="H48" i="1"/>
  <c r="R47" i="1"/>
  <c r="M47" i="1"/>
  <c r="H47" i="1"/>
  <c r="R34" i="1"/>
  <c r="M34" i="1"/>
  <c r="H34" i="1"/>
  <c r="R33" i="1"/>
  <c r="M33" i="1"/>
  <c r="H33" i="1"/>
  <c r="R32" i="1"/>
  <c r="M32" i="1"/>
  <c r="H32" i="1"/>
  <c r="T40" i="1"/>
  <c r="R64" i="1"/>
  <c r="R61" i="1"/>
  <c r="M64" i="1"/>
  <c r="R44" i="1"/>
  <c r="R53" i="1"/>
  <c r="M53" i="1"/>
  <c r="M44" i="1"/>
  <c r="H69" i="1"/>
  <c r="H64" i="1"/>
  <c r="H61" i="1"/>
  <c r="H53" i="1"/>
  <c r="H44" i="1"/>
  <c r="H56" i="1" l="1"/>
  <c r="H49" i="1"/>
  <c r="M49" i="1"/>
  <c r="M65" i="1"/>
  <c r="H48" i="6"/>
  <c r="H54" i="6"/>
  <c r="H35" i="6"/>
  <c r="S55" i="1"/>
  <c r="U55" i="1" s="1"/>
  <c r="R56" i="1"/>
  <c r="M56" i="1"/>
  <c r="R49" i="1"/>
  <c r="S48" i="1"/>
  <c r="U48" i="1" s="1"/>
  <c r="S45" i="1"/>
  <c r="U45" i="1" s="1"/>
  <c r="S47" i="1"/>
  <c r="U47" i="1" s="1"/>
  <c r="S34" i="1"/>
  <c r="U34" i="1" s="1"/>
  <c r="S32" i="1"/>
  <c r="U32" i="1" s="1"/>
  <c r="S33" i="1"/>
  <c r="U33" i="1" s="1"/>
  <c r="R18" i="1"/>
  <c r="M18" i="1"/>
  <c r="H18" i="1"/>
  <c r="H15" i="1"/>
  <c r="H14" i="1"/>
  <c r="C35" i="7"/>
  <c r="C25" i="7"/>
  <c r="C34" i="7" s="1"/>
  <c r="I41" i="6"/>
  <c r="I48" i="6"/>
  <c r="S18" i="1" l="1"/>
  <c r="U18" i="1" s="1"/>
  <c r="J41" i="6"/>
  <c r="R75" i="1" l="1"/>
  <c r="R76" i="1"/>
  <c r="M75" i="1"/>
  <c r="M76" i="1"/>
  <c r="R72" i="1"/>
  <c r="M72" i="1"/>
  <c r="R37" i="1"/>
  <c r="R38" i="1"/>
  <c r="R39" i="1"/>
  <c r="R27" i="1"/>
  <c r="R28" i="1"/>
  <c r="R29" i="1"/>
  <c r="R22" i="1"/>
  <c r="R21" i="1"/>
  <c r="R17" i="1"/>
  <c r="R15" i="1"/>
  <c r="R14" i="1"/>
  <c r="M37" i="1"/>
  <c r="M38" i="1"/>
  <c r="M39" i="1"/>
  <c r="M27" i="1"/>
  <c r="M28" i="1"/>
  <c r="M29" i="1"/>
  <c r="M22" i="1"/>
  <c r="M21" i="1"/>
  <c r="M15" i="1"/>
  <c r="M14" i="1"/>
  <c r="H76" i="1"/>
  <c r="H75" i="1"/>
  <c r="H27" i="1"/>
  <c r="H28" i="1"/>
  <c r="H29" i="1"/>
  <c r="H37" i="1"/>
  <c r="H38" i="1"/>
  <c r="H39" i="1"/>
  <c r="H22" i="1"/>
  <c r="H21" i="1"/>
  <c r="H17" i="1"/>
  <c r="H19" i="1" s="1"/>
  <c r="R19" i="1" l="1"/>
  <c r="M19" i="1"/>
  <c r="H40" i="1"/>
  <c r="S15" i="1"/>
  <c r="R40" i="1"/>
  <c r="M40" i="1"/>
  <c r="S17" i="1"/>
  <c r="S39" i="1"/>
  <c r="S14" i="1"/>
  <c r="S76" i="1"/>
  <c r="U76" i="1" s="1"/>
  <c r="S38" i="1"/>
  <c r="S37" i="1"/>
  <c r="S75" i="1"/>
  <c r="H65" i="1"/>
  <c r="M23" i="1"/>
  <c r="R65" i="1"/>
  <c r="S21" i="1"/>
  <c r="M79" i="1"/>
  <c r="H79" i="1"/>
  <c r="R23" i="1"/>
  <c r="R79" i="1"/>
  <c r="S22" i="1"/>
  <c r="D8" i="3" s="1"/>
  <c r="S29" i="1"/>
  <c r="H23" i="1"/>
  <c r="S61" i="1"/>
  <c r="S28" i="1"/>
  <c r="S53" i="1"/>
  <c r="S64" i="1"/>
  <c r="U64" i="1" s="1"/>
  <c r="S69" i="1"/>
  <c r="S72" i="1" s="1"/>
  <c r="S27" i="1"/>
  <c r="H72" i="1"/>
  <c r="S44" i="1"/>
  <c r="S49" i="1" s="1"/>
  <c r="S65" i="1" l="1"/>
  <c r="U53" i="1"/>
  <c r="S56" i="1"/>
  <c r="U56" i="1" s="1"/>
  <c r="M80" i="1"/>
  <c r="M81" i="1" s="1"/>
  <c r="M82" i="1" s="1"/>
  <c r="S40" i="1"/>
  <c r="U27" i="1"/>
  <c r="R80" i="1"/>
  <c r="H80" i="1"/>
  <c r="H81" i="1" s="1"/>
  <c r="S23" i="1"/>
  <c r="H59" i="6"/>
  <c r="H57" i="6"/>
  <c r="E16" i="3"/>
  <c r="E13" i="3"/>
  <c r="D13" i="3"/>
  <c r="R81" i="1" l="1"/>
  <c r="R82" i="1" s="1"/>
  <c r="J29" i="6"/>
  <c r="J28" i="6"/>
  <c r="J27" i="6"/>
  <c r="S81" i="1" l="1"/>
  <c r="D16" i="3" s="1"/>
  <c r="H82" i="1"/>
  <c r="I61" i="6"/>
  <c r="H61" i="6"/>
  <c r="J59" i="6"/>
  <c r="J57" i="6"/>
  <c r="J56" i="6"/>
  <c r="J53" i="6"/>
  <c r="J51" i="6"/>
  <c r="J48" i="6"/>
  <c r="J24" i="6"/>
  <c r="J23" i="6"/>
  <c r="I18" i="6"/>
  <c r="H18" i="6"/>
  <c r="J17" i="6"/>
  <c r="J16" i="6"/>
  <c r="I14" i="6"/>
  <c r="J13" i="6"/>
  <c r="J11" i="6"/>
  <c r="I62" i="6" l="1"/>
  <c r="I64" i="6" s="1"/>
  <c r="J35" i="6"/>
  <c r="U81" i="1"/>
  <c r="F16" i="3" s="1"/>
  <c r="J54" i="6"/>
  <c r="J61" i="6"/>
  <c r="J22" i="6"/>
  <c r="H14" i="6"/>
  <c r="J18" i="6"/>
  <c r="J10" i="6"/>
  <c r="D12" i="3"/>
  <c r="U69" i="1"/>
  <c r="E7" i="3"/>
  <c r="T23" i="1"/>
  <c r="E8" i="3" s="1"/>
  <c r="E9" i="3"/>
  <c r="E10" i="3"/>
  <c r="E11" i="3"/>
  <c r="T79" i="1"/>
  <c r="E14" i="3" s="1"/>
  <c r="U14" i="1"/>
  <c r="U15" i="1"/>
  <c r="S19" i="1"/>
  <c r="U28" i="1"/>
  <c r="U29" i="1"/>
  <c r="U37" i="1"/>
  <c r="U38" i="1"/>
  <c r="U39" i="1"/>
  <c r="S79" i="1"/>
  <c r="D14" i="3" s="1"/>
  <c r="U72" i="1"/>
  <c r="F13" i="3" s="1"/>
  <c r="U75" i="1"/>
  <c r="U22" i="1"/>
  <c r="U21" i="1"/>
  <c r="H62" i="6" l="1"/>
  <c r="J62" i="6" s="1"/>
  <c r="J14" i="6"/>
  <c r="U61" i="1"/>
  <c r="E12" i="3"/>
  <c r="U17" i="1"/>
  <c r="D7" i="3"/>
  <c r="D10" i="3"/>
  <c r="D11" i="3"/>
  <c r="U23" i="1"/>
  <c r="U79" i="1"/>
  <c r="F14" i="3" s="1"/>
  <c r="U44" i="1"/>
  <c r="D9" i="3"/>
  <c r="H63" i="6" l="1"/>
  <c r="J63" i="6" s="1"/>
  <c r="U65" i="1"/>
  <c r="F12" i="3" s="1"/>
  <c r="T80" i="1"/>
  <c r="T82" i="1" s="1"/>
  <c r="E17" i="3" s="1"/>
  <c r="U19" i="1"/>
  <c r="F7" i="3" s="1"/>
  <c r="U49" i="1"/>
  <c r="F10" i="3" s="1"/>
  <c r="F11" i="3"/>
  <c r="F8" i="3"/>
  <c r="U40" i="1"/>
  <c r="F9" i="3" s="1"/>
  <c r="S80" i="1"/>
  <c r="S82" i="1" s="1"/>
  <c r="H64" i="6" l="1"/>
  <c r="J64" i="6" s="1"/>
  <c r="E15" i="3"/>
  <c r="D17" i="3"/>
  <c r="D15" i="3"/>
  <c r="U80" i="1"/>
  <c r="F15" i="3" s="1"/>
  <c r="U82" i="1" l="1"/>
  <c r="F17" i="3" s="1"/>
</calcChain>
</file>

<file path=xl/sharedStrings.xml><?xml version="1.0" encoding="utf-8"?>
<sst xmlns="http://schemas.openxmlformats.org/spreadsheetml/2006/main" count="623" uniqueCount="358">
  <si>
    <t>BUDGET GUIDELINES</t>
  </si>
  <si>
    <t>In addition to the budget information required on the SF-424A, applicants must provide the following three elements as part of the budget submission:</t>
  </si>
  <si>
    <r>
      <t xml:space="preserve">          A. Summary Budget</t>
    </r>
    <r>
      <rPr>
        <sz val="12"/>
        <color theme="1"/>
        <rFont val="Calibri"/>
        <family val="2"/>
        <scheme val="minor"/>
      </rPr>
      <t xml:space="preserve">  </t>
    </r>
    <r>
      <rPr>
        <i/>
        <sz val="12"/>
        <color theme="1"/>
        <rFont val="Calibri"/>
        <family val="2"/>
        <scheme val="minor"/>
      </rPr>
      <t>(Note: using the OMB cost categories, see SF-424A)</t>
    </r>
  </si>
  <si>
    <r>
      <t xml:space="preserve">          B. Detailed Line-Item Budget</t>
    </r>
    <r>
      <rPr>
        <sz val="12"/>
        <color theme="1"/>
        <rFont val="Calibri"/>
        <family val="2"/>
        <scheme val="minor"/>
      </rPr>
      <t xml:space="preserve"> (Direct and Indirect Costs)</t>
    </r>
  </si>
  <si>
    <t xml:space="preserve">          C. Budget Narrative</t>
  </si>
  <si>
    <t>A. Summary Budget (Note: TEMPLATE ON TAB 2, auto fills from TAB 3 "Detailed Budget Template")</t>
  </si>
  <si>
    <t>B. Detailed Line-Item Budget  (Note: TEMPLATE ON TAB 3)</t>
  </si>
  <si>
    <t>Note: Applicants must provide a Detailed Line-Item Budget (in Microsoft Excel or similar spreadsheet format) outlining specific cost requirements within each of the summary budget categories.</t>
  </si>
  <si>
    <t>·         Calibri 12 font; must fit on 8x11 letter sized paper, not legal size.  Once approved, the budget will be incorporated as a PDF into the binding agreement.</t>
  </si>
  <si>
    <t>·         If applicable, Cost-Share should be itemized in the separate column.  See below for more details on Cost-Share.</t>
  </si>
  <si>
    <t>·         The budget should be for the entire project period and reflect realistic yearly expenses based on project need and the approved timeline.</t>
  </si>
  <si>
    <t xml:space="preserve">·         All sub-award costs should be listed under Line F, Contractual, of the prime budget. A separated itemized breakdown of costs should be provided in the “SubRecipient Budget” tab.  </t>
  </si>
  <si>
    <t>·         All line-items must be described in the Budget Narrative.</t>
  </si>
  <si>
    <t>·         Hide columns for years 2 and 3 if your program is only 1 year. Alternatively add another year if your program is 4 years.</t>
  </si>
  <si>
    <t>The Detailed Budget Template, Tab 3, is an example of the required format, but is not exhaustive: your budget might have additional items not listed here.  Please edit it to reflect your planned expenditures.</t>
  </si>
  <si>
    <t>Budget Narrative</t>
  </si>
  <si>
    <t xml:space="preserve">Note: Include a Budget Narrative (preferably in Microsoft Word format, Calibri 12 font) to explain each line-item and how the amounts were derived, what specific activities are supported, as well as the source and description of all cost-share offered.  </t>
  </si>
  <si>
    <t>OMB COST CATEGORIES</t>
  </si>
  <si>
    <t>A.  Personnel</t>
  </si>
  <si>
    <t xml:space="preserve">Direct costs for the compensation of employees who work on the Federal award and work for the non-Federal entity in an appointed (designated) position either at the headquarters or field office.  Compensation for personal services includes wages/salaries for services of employees rendered during the period of performance under the Federal award. </t>
  </si>
  <si>
    <t xml:space="preserve">Direct costs for compensation (wages/salaries) are allowable if they are reasonable, necessary, suitable to a particular purpose or requirement of the Federal award, and follow an appointment (by the non-Federal entity) based on the non-Federal entity’s written and established polices applied to both Federal and non-Federal activities and projects. </t>
  </si>
  <si>
    <t>Compensation for employees is reasonable if it is consistent with wages/salaries offered to other employees of the non-Federal entity for similar work in other activities.  If no other existing employees, of the non-Federal entity, perform similar work in other activities, compensation will be considered reasonable if it is based on comparable wages/salaries for similar work in the labor market in which the non-Federal entity competes for employees necessary and suitable for the Federal award.</t>
  </si>
  <si>
    <t xml:space="preserve">Employee/Staffing requirements for the Federal award may include both supervisory (i.e., Project Director) and support staff (i.e., HR, IT, etc.).  Employees, directly supporting the award, must be identified by their position title and include a description of duties and responsibilities tied to a particular purpose or requirement of the Federal award. The level of effort for each employee must be specified and based on a realistic, reasonable, and necessary amount of time to support an award activity. </t>
  </si>
  <si>
    <t>Individuals that are not employees of the non-Federal entity and have a procurement relationship with the non-Federal entity, in which the individual provides a good or service for the Federal award, are Contractors.  All Contractors, directly supporting the award, must be listed in the Contractual Category and not the Personnel Category.</t>
  </si>
  <si>
    <t xml:space="preserve">Suggested References: </t>
  </si>
  <si>
    <t>2 CFR 200.405 Allocable costs</t>
  </si>
  <si>
    <r>
      <rPr>
        <b/>
        <sz val="12"/>
        <color theme="1"/>
        <rFont val="Calibri"/>
        <family val="2"/>
        <scheme val="minor"/>
      </rPr>
      <t xml:space="preserve">2 CFR 200.430: Compensation - personal services.    </t>
    </r>
    <r>
      <rPr>
        <sz val="12"/>
        <color theme="1"/>
        <rFont val="Calibri"/>
        <family val="2"/>
        <scheme val="minor"/>
      </rPr>
      <t xml:space="preserve">                                                                                                                                                                                                                                                         </t>
    </r>
  </si>
  <si>
    <r>
      <rPr>
        <b/>
        <sz val="12"/>
        <color theme="1"/>
        <rFont val="Calibri"/>
        <family val="2"/>
        <scheme val="minor"/>
      </rPr>
      <t>2 CFR 200.413 -Direct costs - Administrative and clerical staff salaries.</t>
    </r>
    <r>
      <rPr>
        <sz val="12"/>
        <color theme="1"/>
        <rFont val="Calibri"/>
        <family val="2"/>
        <scheme val="minor"/>
      </rPr>
      <t xml:space="preserve"> </t>
    </r>
  </si>
  <si>
    <t>B.  Fringe Benefits</t>
  </si>
  <si>
    <t>Fringe benefits are allowances and services employers provide to their employees as compensation in addition to regular salaries and wages.</t>
  </si>
  <si>
    <t>Specify the type &amp; rate and explain how benefits are computed for each category of employee.</t>
  </si>
  <si>
    <t xml:space="preserve">Fringe benefits include, but are not limited to, the costs of leave (vacation, family-related, sick, or military), employee insurance, pensions, and unemployment benefits. Except as provided elsewhere in these principles, the costs of fringe benefits are allowable provided that the benefits are reasonable and are required by law, an organization-employee agreement, or an established policy of the recipient or subrecipient.                                                  </t>
  </si>
  <si>
    <t>These costs may be derived from historical costs or calculated as a percentage of salaries and wages. If the costs are calculated as a percentage of salaries and wages, this percentage will need to be justified by the entity’s written internal policy, dictated by country law, or documented in their Negotiated Indirect Cost Rate Agreement (NICRA).</t>
  </si>
  <si>
    <t>2 CFR 200.431 Compensation—fringe benefits.</t>
  </si>
  <si>
    <t>C.  Travel</t>
  </si>
  <si>
    <t xml:space="preserve">Identify travel costs of personnel to activities outlined in the Scope of Work. Travel modes may include airfare, train, bus, public or private car incurred by employees who are in travel status on official business of the recipient or subrecipient. Lodging and Per diem rates must be consistent with organizational policy rates. In the absence of policy rates, per diem rates may not exceed the published U.S. government allowance rates. Explain differences in fares among travelers on the same routes: e.g., project staff member traveling for three weeks whose fare is higher than that of staff member traveling for four months.  All travel costs must be in compliance with the Fly America Act and 2 CFR 200.475 Travel Costs.                                                                                                                                                                                                                          </t>
  </si>
  <si>
    <t xml:space="preserve">  Do not include travel for participants or consultants under this section. Distinguish staff travel from that of consultants, contractors, project participants or beneficiaries</t>
  </si>
  <si>
    <r>
      <rPr>
        <b/>
        <sz val="12"/>
        <color theme="1"/>
        <rFont val="Calibri"/>
        <family val="2"/>
        <scheme val="minor"/>
      </rPr>
      <t xml:space="preserve">International travel </t>
    </r>
    <r>
      <rPr>
        <sz val="12"/>
        <color theme="1"/>
        <rFont val="Calibri"/>
        <family val="2"/>
        <scheme val="minor"/>
      </rPr>
      <t>is considered travel from the prime organization's country location, specified in their SAM.gov entity record to another country. For U.S. based organizations, this would be travel outside of the CONUS. For foreign based organizations, this would be travel outside of the country location reported in the SAM.gov entity record.</t>
    </r>
  </si>
  <si>
    <r>
      <rPr>
        <b/>
        <sz val="12"/>
        <color theme="1"/>
        <rFont val="Calibri"/>
        <family val="2"/>
        <scheme val="minor"/>
      </rPr>
      <t>Country Travel</t>
    </r>
    <r>
      <rPr>
        <sz val="12"/>
        <color theme="1"/>
        <rFont val="Calibri"/>
        <family val="2"/>
        <scheme val="minor"/>
      </rPr>
      <t xml:space="preserve"> is travel within or between two or more of the project's target countries. For example, a project for a U.K. based organization that includes travel within the target country of Mexico or travel between the two target countries of Mexico and Brazil would capture these costs under this section.</t>
    </r>
  </si>
  <si>
    <r>
      <t xml:space="preserve"> </t>
    </r>
    <r>
      <rPr>
        <b/>
        <sz val="12"/>
        <color theme="1"/>
        <rFont val="Calibri"/>
        <family val="2"/>
        <scheme val="minor"/>
      </rPr>
      <t>Domestic travel</t>
    </r>
    <r>
      <rPr>
        <sz val="12"/>
        <color theme="1"/>
        <rFont val="Calibri"/>
        <family val="2"/>
        <scheme val="minor"/>
      </rPr>
      <t xml:space="preserve"> is travel within the prime organization's country of origin. </t>
    </r>
  </si>
  <si>
    <t>Suggested References:</t>
  </si>
  <si>
    <t>Fly America Act: Fly America Act | GSA</t>
  </si>
  <si>
    <t>Foreign Per Diem Rates by Location: U.S. Department of State | Home Page</t>
  </si>
  <si>
    <t>GSA Per Diem Lookup: Travel Resources | GSA</t>
  </si>
  <si>
    <t>2 CFR 200.475 Travel Costs</t>
  </si>
  <si>
    <t>D. Equipment</t>
  </si>
  <si>
    <t>Provide a justification for any equipment that will be PURCHASED.  Equipment – means tangible personal property (including information technology systems) having a useful life of more than one year and a per-unit acquisition cost that equals or exceeds the lesser of the capitalization level established by the recipient or subrecipient for financial statement purposes, or $10,000. See the definitions of capital assets, computing devices, general purpose equipment, information technology systems, special purpose equipment, and supplies in this section. If equipment is replacing previous equipment, provide more information on equity among other projects or certification that the equipment is used solely for the intended project.</t>
  </si>
  <si>
    <t>The recipient or subrecipient must, at a minimum, provide the equivalent insurance coverage for real property and equipment acquired or improved with Federal funds as provided to property and equipment owned by the recipient or subrecipient. Insurance is not required for Federally owned property unless required by the terms and conditions of the Federal award.</t>
  </si>
  <si>
    <t xml:space="preserve">Information technology systems means computing devices, ancillary equipment, software, firmware, and similar procedures, services (including support services), and related resources. </t>
  </si>
  <si>
    <t>2 CFR 200.1 Definitions – Equipment</t>
  </si>
  <si>
    <t>2 CFR 200.1 Definitions – Computing Devices</t>
  </si>
  <si>
    <t>2 CFR 200.1 Definitions – Federal Interest</t>
  </si>
  <si>
    <t>2 CFR 200.1 Information technology systems</t>
  </si>
  <si>
    <t>2 CFR 200.330 Reporting on real property.</t>
  </si>
  <si>
    <t>2 CFR 200.310 Insurance coverage</t>
  </si>
  <si>
    <t>2 CFR 200.313 Equipment</t>
  </si>
  <si>
    <t>2 CFR 200.439 Equipment and other capital expenditures</t>
  </si>
  <si>
    <t>2 CFR 200.436 Depreciation</t>
  </si>
  <si>
    <t>2 CFR 200.407 Prior written approval (prior approval)</t>
  </si>
  <si>
    <t>E.  Supplies</t>
  </si>
  <si>
    <t xml:space="preserve">Supply - means all tangible personal property other than those described in the equipment definition. </t>
  </si>
  <si>
    <t xml:space="preserve"> Computing Devices: means machines that acquire, store, analyze, process, and publish data and other information electronically, including accessories (or “peripherals”) for printing, transmitting and receiving, or storing electronic information.  A computing device is a supply if the acquisition cost is below the lesser of the capitalization level established by the recipient or subrecipient for financial statement purposes or $10,000, regardless of the length of its useful life. </t>
  </si>
  <si>
    <t>Distinguish and describe supplies that may be specific to the project from those supplies for general office use.</t>
  </si>
  <si>
    <t>Where general office supplies are being requested, provide types (photocopying, postage, telephone/fax, printing, etc.) of supplies, amount being charged and the percentage to the award.  Laptops, cell phones and printers less than $10,000 USD are supplies.</t>
  </si>
  <si>
    <t>2 CFR 200.314</t>
  </si>
  <si>
    <t xml:space="preserve">F.  Contractual </t>
  </si>
  <si>
    <r>
      <t xml:space="preserve">Contractual –  Inclusive of sub-recipients and contracts (e.g, audits, program specific IT services, third-party evaluations, etc.) under a Federal award. If charged as a direct cost, renting or leasing agreements for office space/real property or equipment specifically for this program should be included here. </t>
    </r>
    <r>
      <rPr>
        <sz val="12"/>
        <color rgb="FFFF0000"/>
        <rFont val="Calibri"/>
        <family val="2"/>
        <scheme val="minor"/>
      </rPr>
      <t xml:space="preserve">Do NOT include consultancy costs in this section. </t>
    </r>
  </si>
  <si>
    <t>Subaward</t>
  </si>
  <si>
    <t>Subaward means an award provided by a non-Federal entity to a subrecipient for the subrecipient to carry out part of a Federal award received by the non-Federal entity. It does not include payments to a contractor or payments to an individual that is a beneficiary of a Federal program. A subaward may be provided through any form of legal agreement, including an agreement that the non-Federal entity considers a contract.</t>
  </si>
  <si>
    <t>Subrecipient</t>
  </si>
  <si>
    <t>Subrecipient means an entity that receives a subaward from a pass-through entity to carry out part of a Federal award. The term subrecipient does not include a beneficiary or participant. A subrecipient may also be a recipient of other Federal awards directly from a Federal agency.</t>
  </si>
  <si>
    <t xml:space="preserve">A subrecipient works with the prime applicant to carry out a portion of the award’s objectives and performs specific activities identified in the Proposal or Scope of Work. Typically, a subrecipient provides technical expertise that provides strategic or programmatic value and often assists the recipient with programmatic direction. </t>
  </si>
  <si>
    <t>The recipient functions as a pass-through, so the subrecipient is responsible for the management of their portion of the federal funding received and must also comply with federal regulation. See 2 CFR 200.1- Subaward and Subrecipient agreements are subject to 2 CFR 200.332 - Requirements for pass-though entities.</t>
  </si>
  <si>
    <t>Sub-recipients can be though of as co-applicants.</t>
  </si>
  <si>
    <t>If applying as a consortium, one applicant must be the lead/prime applicant. Remaining consortium member(s) would receive a subaward as a subrecipient under the prime. While at the discretion of the applicant, sub-recipients typically do not undergo a competitive process since they are not procurement action.</t>
  </si>
  <si>
    <t xml:space="preserve">A detailed line-item budget is required for each subrecipient and should be submitted in a separate excel tab “SubRecipient Budget” with the same level of detail for all line-items, as a prime recipient’s budget. A subrecipient budget narrative is also required with the same level of detail as a prime recipient budget narrative. Required budget narrative details include explanations on how costs were calculated, staff responsibilities, and specific award activities being supported. </t>
  </si>
  <si>
    <t>Subrecipients are required to obtain a Unique Entity Identifier (UEI) number via SAM.gov prior to obtaining a subaward or receiving Federal award funds (certain exceptions apply).</t>
  </si>
  <si>
    <t xml:space="preserve">Subrecipient characteristics include the non-Federal entity’s: </t>
  </si>
  <si>
    <t xml:space="preserve">·         ability to determine who is eligible to receive what Federal assistance; </t>
  </si>
  <si>
    <t xml:space="preserve">·         performance being measured in relation to whether objectives of a Federal program were met; </t>
  </si>
  <si>
    <t xml:space="preserve">·         responsibility for programmatic decision-making; </t>
  </si>
  <si>
    <t xml:space="preserve">·         responsibility to adhere to applicable Federal program requirements specified in the Federal award; and </t>
  </si>
  <si>
    <t>·         in accordance with its agreement, use the Federal funds to carry out a program for a public purpose specified in authorizing statute, as opposed to providing goods or services for the benefit of a non-Federal entity.</t>
  </si>
  <si>
    <t>Contractor</t>
  </si>
  <si>
    <t>Contractor is an entity or individual that receives a contract for professional and consultant services rendered by persons who are members of a particular profession or possess a special skill, and who are not officers or employees of the non-Federal entity, when reasonable in relation to the services rendered and when not contingent upon recovery of the costs from the Federal Government.  A contractor may provide services for audits, program specific IT services, third-party project evaluations, and legal (limited under §200.435.).</t>
  </si>
  <si>
    <t xml:space="preserve"> A contractor does not assist the recipient with programmatic direction or provide programmatic or technical value.</t>
  </si>
  <si>
    <t>Contractor characteristics include a procurement relationship between the non-Federal entity and a contractor; in which the contractor:</t>
  </si>
  <si>
    <t xml:space="preserve">·         provides the goods and services within normal business operations; </t>
  </si>
  <si>
    <t xml:space="preserve">·         provides similar goods or services to many different purchasers; </t>
  </si>
  <si>
    <t xml:space="preserve">·         normally operates in a competitive environment; </t>
  </si>
  <si>
    <t xml:space="preserve">·         provides goods or services that are ancillary to the operation of the Federal program; and </t>
  </si>
  <si>
    <t>·         is not subject to compliance requirements of the Federal program as a result of the agreement, though similar requirements may apply for other reasons.</t>
  </si>
  <si>
    <t xml:space="preserve">NOTE:  Both subrecipients and contractors must be searched on Sam.gov to ensure that subrecipients and contractors are not excluded from receiving Federal funds. </t>
  </si>
  <si>
    <t>Contract</t>
  </si>
  <si>
    <t xml:space="preserve">Contract means, for the purpose of Federal financial assistance, a legal instrument by which a recipient or subrecipient conducts procurement transactions (purchases goods and/or services) for the non-Federal entity's own use to carry out the Federal award and creates a procurement relationship with the contractor.  </t>
  </si>
  <si>
    <t xml:space="preserve">For additional information on subrecipient and contractor determinations, see 2 CFR 200.1-Subaward and 200.331-Subrecipient and contractor determinations. </t>
  </si>
  <si>
    <t>Contracts for goods and/or services do not require a separate detailed line-item budget.</t>
  </si>
  <si>
    <r>
      <t>Suggested References</t>
    </r>
    <r>
      <rPr>
        <b/>
        <sz val="12"/>
        <color theme="1"/>
        <rFont val="Calibri"/>
        <family val="2"/>
        <scheme val="minor"/>
      </rPr>
      <t>:</t>
    </r>
  </si>
  <si>
    <t>2 CFR 200.1 Contract</t>
  </si>
  <si>
    <t>2 CFR 200.1 Subaward</t>
  </si>
  <si>
    <t>2 CFR 200.1 Subrecipient</t>
  </si>
  <si>
    <t>2 CFR 200.201 Use of grant agreements (including fixed amount awards), cooperative agreements, and contracts.</t>
  </si>
  <si>
    <t>2 CFR 200.331 Subrecipient and contractor determinations.</t>
  </si>
  <si>
    <t>2 CFR 200.435 Defense and prosecution of criminal and civil proceedings, claims, appeals and patent infringements.</t>
  </si>
  <si>
    <t>2 CFR 200.459 Professional service costs</t>
  </si>
  <si>
    <t>2 CFR 200.465 Rental costs of real property and equipment.</t>
  </si>
  <si>
    <t>G.  Construction:</t>
  </si>
  <si>
    <t>Construction of capital assets, which include:  Land, buildings (facilities), equipment, and intellectual property (including software), whether acquired by purchase, construction, manufacture, exchange, or through a lease accounted for as financed purchase under Government Accounting Standards Board (GASB) standards or a finance lease under Financial Accounting Standards Board (FASB) standards; and (ii) Additions, improvements, modifications, replacements, rearrangements, reinstallations, renovations, or alterations to capital assets that materially increase their value or useful life (not ordinary repairs and maintenance).</t>
  </si>
  <si>
    <t>2 CFR 200.1 “Capital assets</t>
  </si>
  <si>
    <t>2 CFR 200.318 General procurement standards.</t>
  </si>
  <si>
    <t>2 CFR 200.320 Procurement methods.</t>
  </si>
  <si>
    <t>2 CFR 200.324 Contract cost and price.</t>
  </si>
  <si>
    <t>H.  Other Direct Costs</t>
  </si>
  <si>
    <r>
      <rPr>
        <sz val="12"/>
        <color rgb="FF000000"/>
        <rFont val="Calibri"/>
        <scheme val="minor"/>
      </rPr>
      <t xml:space="preserve">These will vary depending on the nature of the project but are typically costs associated with activities or costs that cannot be placed in other categories.  Other Direct Costs may include venue costs for workshops or activity events; daily or hourly translation costs, food/beverages, monthly subscriptions costs (software, research platforms, etc.); innoculation costs, gas for vehicles, printing of workshop or event materials, etc.  </t>
    </r>
    <r>
      <rPr>
        <sz val="12"/>
        <color rgb="FFFF0000"/>
        <rFont val="Calibri"/>
        <scheme val="minor"/>
      </rPr>
      <t xml:space="preserve">Participant support costs and consultancy costs (including travel) should be included as Other Direct Costs.   </t>
    </r>
  </si>
  <si>
    <r>
      <rPr>
        <b/>
        <sz val="12"/>
        <color theme="1"/>
        <rFont val="Calibri"/>
        <family val="2"/>
        <scheme val="minor"/>
      </rPr>
      <t>Participant</t>
    </r>
    <r>
      <rPr>
        <sz val="12"/>
        <color theme="1"/>
        <rFont val="Calibri"/>
        <family val="2"/>
        <scheme val="minor"/>
      </rPr>
      <t>: generally means an individual participating in or attending program activities under a Federal award, such as trainings or conferences, but who is not responsible for implementation of the Federal award. Individuals committing effort to the development or delivery of program activities under a Federal award (such as consultants, project personnel, or staff members of a recipient or subrecipient) are not participants. Examples of participants may include community members participating in a community outreach program, members of the public whose perspectives or input are sought as part of a program, students, or conference attendees.</t>
    </r>
  </si>
  <si>
    <r>
      <rPr>
        <b/>
        <sz val="12"/>
        <rFont val="Calibri"/>
        <family val="2"/>
        <scheme val="minor"/>
      </rPr>
      <t>Participant support costs</t>
    </r>
    <r>
      <rPr>
        <sz val="12"/>
        <rFont val="Calibri"/>
        <family val="2"/>
        <scheme val="minor"/>
      </rPr>
      <t>: means direct costs that support participants and their involvement in a Federal award, such as stipends, subsistence allowances, travel allowances, registration fees, temporary dependent care, and per diem paid directly to or on behalf of participants.</t>
    </r>
  </si>
  <si>
    <t>J.  Indirect Costs</t>
  </si>
  <si>
    <t>Charges for overhead, facilities, or G&amp;A may be recouped in different ways depending on applicability. See 2 CFR 200, "Cost Principles" for non-profit organizations; Federal Acquisition Regulation (FAR) 48 CFR part 31 for commercial firms.</t>
  </si>
  <si>
    <r>
      <t>Indirect Cost Notes</t>
    </r>
    <r>
      <rPr>
        <sz val="12"/>
        <color theme="1"/>
        <rFont val="Calibri"/>
        <family val="2"/>
        <scheme val="minor"/>
      </rPr>
      <t>:</t>
    </r>
  </si>
  <si>
    <t>·         If your organization has an indirect cost-rate agreement (NICRA) with the U.S. Government, a current copy must be included with the application.</t>
  </si>
  <si>
    <t>·         If your organization does not have a NICRA, you may claim up to 15% of Modified Total Direct Costs, as described in 2 CFR 200.68 and 2 CFR 200.414.</t>
  </si>
  <si>
    <t>·         If sub-recipients are claiming indirect costs, they should have an established NICRA that is also submitted with the proposal package, or they may also claim up to the 15% MTDC rate.</t>
  </si>
  <si>
    <t>·        If your organization is relatively small and can easily identify shared costs among projects including rent; depreciation, facilities costs; etc. these may be directly allocated and charged as direct costs under the appropriate section. Rental or leasing agreements for office    space should be reflected under contractual while other should be reflected in other direct costs</t>
  </si>
  <si>
    <t>·       Modified Total Direct Cost (MTDC): means all direct salaries and wages, applicable fringe benefits, materials and supplies, services, travel, and up to the first $50,000 of each subaward (regardless of the period of performance of the subawards under the award). MTDC excludes equipment, capital expenditures, charges for patient care, rental costs, tuition remission, scholarships and fellowships, participant support costs, and the portion of each subaward in excess of $50,000. Other items may only be excluded when necessary to avoid a serious inequity in the distribution of indirect costs and with the approval of the cognizant agency for indirect costs.</t>
  </si>
  <si>
    <r>
      <t xml:space="preserve">Cost-Share </t>
    </r>
    <r>
      <rPr>
        <sz val="12"/>
        <color theme="1"/>
        <rFont val="Calibri"/>
        <family val="2"/>
        <scheme val="minor"/>
      </rPr>
      <t>(By Applicant)</t>
    </r>
  </si>
  <si>
    <t>Cost-sharing is the portion of program cost not borne by DOS.  Refer to the NOFO to determine whether cost-sharing is required or encouraged. In general, applications that include in-kind and/or cash contributions from non-U.S. Government sources will be more competitive since cost-sharing demonstrates a strong commitment to the activities and greater cost effectiveness.</t>
  </si>
  <si>
    <t xml:space="preserve">Assign a US dollar monetary value to each in-kind and/or cash contribution.  The basis for determining the value of cash and in-kind contributions must be in accordance with 2 CFR 200.  </t>
  </si>
  <si>
    <t>If the proposed project is a component of a larger program or initiative such as a public-private partnership, DO NOT include this as cost-share.</t>
  </si>
  <si>
    <t xml:space="preserve">Applicants should consider all types of cost-sharing.  Examples include the use of office space owned by other entities; donated or borrowed supplies and equipment; (non-federal) sponsored travel costs; waived indirect costs; and program activities, translations, or consultations.  The values of offered cost-share should be reported in accordance with 2 CFR 200.  Other USG funding or foreign government funding does not constitute as cost-sharing.  </t>
  </si>
  <si>
    <t xml:space="preserve">The recipient of an assistance award must maintain written records to support all allowable costs which are claimed as its contribution to cost-share, as well as costs to be paid by the Federal government.  Such records are subject to audit.  </t>
  </si>
  <si>
    <t>In the event the recipient does not meet the amount of cost-sharing stipulated in their application, the Bureau’s contribution may be reduced in proportion to the recipient’s stated contribution.</t>
  </si>
  <si>
    <t>BUDGET COST CONSIDERATIONS</t>
  </si>
  <si>
    <r>
      <t xml:space="preserve">The Bureau/Post </t>
    </r>
    <r>
      <rPr>
        <b/>
        <sz val="12"/>
        <color theme="1"/>
        <rFont val="Calibri"/>
        <family val="2"/>
        <scheme val="minor"/>
      </rPr>
      <t>WILL CONSIDER</t>
    </r>
    <r>
      <rPr>
        <sz val="12"/>
        <color theme="1"/>
        <rFont val="Calibri"/>
        <family val="2"/>
        <scheme val="minor"/>
      </rPr>
      <t xml:space="preserve"> budgeted line-items for:</t>
    </r>
  </si>
  <si>
    <t>·         Independent evaluations to assess the project’s impact (costs must be built into the overall original budget proposal and must be reasonable); and</t>
  </si>
  <si>
    <t>·         Costs associated with an internal evaluation conducted by the applicant (costs must be built into the overall original budget proposal and must be reasonable).</t>
  </si>
  <si>
    <r>
      <t xml:space="preserve">The Bureau/Post </t>
    </r>
    <r>
      <rPr>
        <b/>
        <sz val="12"/>
        <color theme="1"/>
        <rFont val="Calibri"/>
        <family val="2"/>
        <scheme val="minor"/>
      </rPr>
      <t>WILL NOT CONSIDER</t>
    </r>
    <r>
      <rPr>
        <sz val="12"/>
        <color theme="1"/>
        <rFont val="Calibri"/>
        <family val="2"/>
        <scheme val="minor"/>
      </rPr>
      <t xml:space="preserve"> budgeted line-items for:</t>
    </r>
  </si>
  <si>
    <t>·         Any unallowable costs, as described in OMB cost principle circulars;</t>
  </si>
  <si>
    <t>·         Projects designed to advocate policy views or positions of foreign governments or views of a particular political faction; and</t>
  </si>
  <si>
    <t>·         Entertainment expenses, including alcoholic beverages.</t>
  </si>
  <si>
    <t>Before grants are awarded, the Bureau/Post reserves the right to reduce, revise, or increase proposal budgets in accordance with the Bureau’s/Post's program needs and availability of funds.</t>
  </si>
  <si>
    <t xml:space="preserve">Office of Management and Budget (OMB) Code of Federal Regulations. </t>
  </si>
  <si>
    <t>Organizations should be familiar with the applicable sections of OMB 2 CFR 200 and 600 Uniform Administrative Requirements, Cost Principles, and Audit Requirements for Federal Awards.</t>
  </si>
  <si>
    <t>2 CFR  §200: eCFR :: 2 CFR Part 200 -- Uniform Administrative Requirements, Cost Principles, and Audit Requirements for Federal Awards</t>
  </si>
  <si>
    <t>2 CFR  §600: eCFR :: 2 CFR Chapter VI -- Department of State</t>
  </si>
  <si>
    <t>SAMPLE SUMMARY BUDGET</t>
  </si>
  <si>
    <t>Organization Name</t>
  </si>
  <si>
    <t>Project Title</t>
  </si>
  <si>
    <t>Project Duration</t>
  </si>
  <si>
    <t xml:space="preserve">        </t>
  </si>
  <si>
    <t>Federal Request</t>
  </si>
  <si>
    <t>Cost Share</t>
  </si>
  <si>
    <t>Total Project Budget</t>
  </si>
  <si>
    <t>A</t>
  </si>
  <si>
    <t>Personnel</t>
  </si>
  <si>
    <t>B</t>
  </si>
  <si>
    <t>Fringe Benefits</t>
  </si>
  <si>
    <t>C</t>
  </si>
  <si>
    <t xml:space="preserve">Travel </t>
  </si>
  <si>
    <t>D</t>
  </si>
  <si>
    <t>Equipment</t>
  </si>
  <si>
    <t>E</t>
  </si>
  <si>
    <t>Supplies</t>
  </si>
  <si>
    <t>F</t>
  </si>
  <si>
    <t>Contractual</t>
  </si>
  <si>
    <t>G</t>
  </si>
  <si>
    <t>Construction</t>
  </si>
  <si>
    <t>H</t>
  </si>
  <si>
    <t>Other Direct Costs</t>
  </si>
  <si>
    <t>I</t>
  </si>
  <si>
    <t>Total Direct Costs</t>
  </si>
  <si>
    <t>J</t>
  </si>
  <si>
    <t>Total Indirect Costs</t>
  </si>
  <si>
    <t>K</t>
  </si>
  <si>
    <t>Total (Sum I + J)</t>
  </si>
  <si>
    <t>* line item amounts auto-fill from "Detailed Grant Budget Template" tab</t>
  </si>
  <si>
    <t xml:space="preserve"> DETAILED LINE-ITEM BUDGET</t>
  </si>
  <si>
    <t>Organization's Name</t>
  </si>
  <si>
    <t xml:space="preserve">Cost Breakdown </t>
  </si>
  <si>
    <t>Year 1</t>
  </si>
  <si>
    <t>Year 2</t>
  </si>
  <si>
    <t>Year 3</t>
  </si>
  <si>
    <t>Total Requested Federal Funds</t>
  </si>
  <si>
    <t>Cost-Share by Applicant</t>
  </si>
  <si>
    <t>Program Total</t>
  </si>
  <si>
    <t>Unit</t>
  </si>
  <si>
    <t>Number</t>
  </si>
  <si>
    <t>Allocation</t>
  </si>
  <si>
    <t xml:space="preserve">Number </t>
  </si>
  <si>
    <t>Personnel (Direct-Hires)</t>
  </si>
  <si>
    <t># months</t>
  </si>
  <si>
    <t># of people</t>
  </si>
  <si>
    <t>salary</t>
  </si>
  <si>
    <t>% level of effort</t>
  </si>
  <si>
    <t>#months</t>
  </si>
  <si>
    <t>A.1</t>
  </si>
  <si>
    <t>HQ-Based personnel</t>
  </si>
  <si>
    <t>Commisioner</t>
  </si>
  <si>
    <t>Lead Curator</t>
  </si>
  <si>
    <t>Additional Curator</t>
  </si>
  <si>
    <t>Educational Program Staff</t>
  </si>
  <si>
    <t>A.1.1</t>
  </si>
  <si>
    <t xml:space="preserve">   Project Manager</t>
  </si>
  <si>
    <t>A.1.2</t>
  </si>
  <si>
    <t xml:space="preserve">   Project Officer, etc.</t>
  </si>
  <si>
    <t>A.2</t>
  </si>
  <si>
    <t>Field Personnel (Direct-Hires)</t>
  </si>
  <si>
    <t>A.2.1</t>
  </si>
  <si>
    <t>Field Director</t>
  </si>
  <si>
    <t>A.2.2</t>
  </si>
  <si>
    <t>Field Trainer</t>
  </si>
  <si>
    <t>Subtotal Personnel</t>
  </si>
  <si>
    <t>% rate per NICRA</t>
  </si>
  <si>
    <t>B.1</t>
  </si>
  <si>
    <t>HQ-Based Fringe Benefits</t>
  </si>
  <si>
    <t>B.2</t>
  </si>
  <si>
    <t>Field Fringe Benefits</t>
  </si>
  <si>
    <t>Subtotal Fringe Benefits</t>
  </si>
  <si>
    <t># people</t>
  </si>
  <si>
    <t>#days</t>
  </si>
  <si>
    <t>cost per unit</t>
  </si>
  <si>
    <t>%</t>
  </si>
  <si>
    <t>#trips/days</t>
  </si>
  <si>
    <t>cost</t>
  </si>
  <si>
    <t>C.1</t>
  </si>
  <si>
    <t>International Travel (Installation, Vernissage, De-Installation, etc.)</t>
  </si>
  <si>
    <t xml:space="preserve">Activity/Purpose - </t>
  </si>
  <si>
    <t>Activity 1.1…..</t>
  </si>
  <si>
    <t>C.1.1</t>
  </si>
  <si>
    <t>Mode - Traveler Name (if name not available, include personnel role) - From &amp; To /RT</t>
  </si>
  <si>
    <t>C.1.2</t>
  </si>
  <si>
    <t>Lodging</t>
  </si>
  <si>
    <t>C.1.3</t>
  </si>
  <si>
    <r>
      <t>Per Diem</t>
    </r>
    <r>
      <rPr>
        <b/>
        <sz val="12"/>
        <color theme="1"/>
        <rFont val="Calibri"/>
        <family val="2"/>
      </rPr>
      <t xml:space="preserve"> </t>
    </r>
    <r>
      <rPr>
        <sz val="12"/>
        <color theme="1"/>
        <rFont val="Calibri"/>
        <family val="2"/>
      </rPr>
      <t>(City, Country)</t>
    </r>
  </si>
  <si>
    <t>C.2</t>
  </si>
  <si>
    <t xml:space="preserve">Country Travel </t>
  </si>
  <si>
    <t>Activity 2.1…..</t>
  </si>
  <si>
    <t>C.2.1</t>
  </si>
  <si>
    <t>C.2.2</t>
  </si>
  <si>
    <t>C.2.3</t>
  </si>
  <si>
    <t>Per Diem (City, Country)</t>
  </si>
  <si>
    <t>C.3</t>
  </si>
  <si>
    <t xml:space="preserve">Domestic or Monitoring Travel </t>
  </si>
  <si>
    <t>C.3.1</t>
  </si>
  <si>
    <t>C.3.2</t>
  </si>
  <si>
    <t>C.3.3</t>
  </si>
  <si>
    <t>Subtotal Travel</t>
  </si>
  <si>
    <t>Equipment  (&gt; $10,000 per unit )</t>
  </si>
  <si>
    <t># units</t>
  </si>
  <si>
    <t>number</t>
  </si>
  <si>
    <t>D.1</t>
  </si>
  <si>
    <t>Activity/Purpose</t>
  </si>
  <si>
    <t xml:space="preserve">Activity 2.1 </t>
  </si>
  <si>
    <t>Activity 2.1</t>
  </si>
  <si>
    <t>D.1.1</t>
  </si>
  <si>
    <t>(description, e.g. generators, etc)</t>
  </si>
  <si>
    <t>D.1.2</t>
  </si>
  <si>
    <t>(description of equipment purchased for this activity)</t>
  </si>
  <si>
    <t>Activity 3.2 and Activity 4.1</t>
  </si>
  <si>
    <t>D.2</t>
  </si>
  <si>
    <t>(description of equipment)</t>
  </si>
  <si>
    <t>D.2.1</t>
  </si>
  <si>
    <t>Subtotal Equipment</t>
  </si>
  <si>
    <t>Sub Total Equipment</t>
  </si>
  <si>
    <t>Supplies  (&lt; $10,000 per unit)</t>
  </si>
  <si>
    <t># of units</t>
  </si>
  <si>
    <t>E.1</t>
  </si>
  <si>
    <t>E.1.1</t>
  </si>
  <si>
    <t>(description e.g. laptops, cell phones)</t>
  </si>
  <si>
    <t>E.2</t>
  </si>
  <si>
    <t>(description of supplies purchased for this activity)</t>
  </si>
  <si>
    <t>Subtotal Supplies</t>
  </si>
  <si>
    <t>Sub Total Supplies</t>
  </si>
  <si>
    <t>F.1</t>
  </si>
  <si>
    <t>Subawards</t>
  </si>
  <si>
    <t>Guggenheim Foundation</t>
  </si>
  <si>
    <t>Activity/Purpose -</t>
  </si>
  <si>
    <t>Activity 3.1…..</t>
  </si>
  <si>
    <t>F.1.1</t>
  </si>
  <si>
    <t>Subrecipient Name</t>
  </si>
  <si>
    <t>F.2</t>
  </si>
  <si>
    <t>Contracts</t>
  </si>
  <si>
    <t>Activity 4.1…..</t>
  </si>
  <si>
    <t>F.2.1</t>
  </si>
  <si>
    <t>Contractor Name</t>
  </si>
  <si>
    <t xml:space="preserve">Subtotal Contractual </t>
  </si>
  <si>
    <t xml:space="preserve">Construction </t>
  </si>
  <si>
    <t>G.1</t>
  </si>
  <si>
    <t>Installation</t>
  </si>
  <si>
    <t>De-installation</t>
  </si>
  <si>
    <t>Subtotal Construction</t>
  </si>
  <si>
    <t>unit</t>
  </si>
  <si>
    <t>H.1</t>
  </si>
  <si>
    <t>Specify, itemize (venue fees in X location)</t>
  </si>
  <si>
    <t>H.2</t>
  </si>
  <si>
    <t>Specify, itemize (e.g. radio airtime fees, audit fee)</t>
  </si>
  <si>
    <t>Exhibition Production</t>
  </si>
  <si>
    <t>Shipping of Exhibition Pieces</t>
  </si>
  <si>
    <t xml:space="preserve">Subtotal Other Direct Costs </t>
  </si>
  <si>
    <r>
      <t xml:space="preserve">Total Indirect Costs </t>
    </r>
    <r>
      <rPr>
        <sz val="12"/>
        <color theme="0"/>
        <rFont val="Calibri"/>
        <family val="2"/>
      </rPr>
      <t>(</t>
    </r>
    <r>
      <rPr>
        <sz val="12"/>
        <color rgb="FFFFFF00"/>
        <rFont val="Calibri"/>
        <family val="2"/>
      </rPr>
      <t>select one: NICRA %, Final, Pre-determined, Provisional and Basis or 15% De Minimis based on MTDC</t>
    </r>
    <r>
      <rPr>
        <sz val="12"/>
        <color theme="0"/>
        <rFont val="Calibri"/>
        <family val="2"/>
      </rPr>
      <t>)</t>
    </r>
    <r>
      <rPr>
        <b/>
        <sz val="12"/>
        <color theme="0"/>
        <rFont val="Calibri"/>
        <family val="2"/>
      </rPr>
      <t xml:space="preserve"> </t>
    </r>
    <r>
      <rPr>
        <b/>
        <sz val="12"/>
        <color rgb="FFFF0000"/>
        <rFont val="Calibri"/>
        <family val="2"/>
      </rPr>
      <t>Template using 15% MTDC.</t>
    </r>
  </si>
  <si>
    <t>Total Project Cost  (Total Cost must be whole number $100 remove cents.)</t>
  </si>
  <si>
    <t>(must match award amount)</t>
  </si>
  <si>
    <t>* Detailed line-item budgets for sub-grantees should be included in additional tabs within this excel workbook.</t>
  </si>
  <si>
    <t>SUB-RECIPIENT BUDGET (if applicable)</t>
  </si>
  <si>
    <t>Sub-Recipient Organization Name</t>
  </si>
  <si>
    <t>Cost Breakdown</t>
  </si>
  <si>
    <t>Requested Federal Funds</t>
  </si>
  <si>
    <t>Cost-Share by Sub</t>
  </si>
  <si>
    <t xml:space="preserve"> Amount  </t>
  </si>
  <si>
    <t># of months or years</t>
  </si>
  <si>
    <t>salary           (month or year)</t>
  </si>
  <si>
    <t>Field Personnel</t>
  </si>
  <si>
    <t>months or years</t>
  </si>
  <si>
    <t>HQ-Based Personnel Fringe Benefits</t>
  </si>
  <si>
    <t>Field Personnel Fringe Benefits</t>
  </si>
  <si>
    <t># days</t>
  </si>
  <si>
    <t xml:space="preserve">International Travel </t>
  </si>
  <si>
    <r>
      <t xml:space="preserve"> Per Diem</t>
    </r>
    <r>
      <rPr>
        <b/>
        <sz val="12"/>
        <color theme="1"/>
        <rFont val="Calibri"/>
        <family val="2"/>
      </rPr>
      <t xml:space="preserve"> </t>
    </r>
    <r>
      <rPr>
        <sz val="12"/>
        <color theme="1"/>
        <rFont val="Calibri"/>
        <family val="2"/>
      </rPr>
      <t>(City, Country)</t>
    </r>
  </si>
  <si>
    <t xml:space="preserve"> Lodging</t>
  </si>
  <si>
    <t>Activity 2.2</t>
  </si>
  <si>
    <t>(description, e.g. generators, etc.)</t>
  </si>
  <si>
    <t>D1.2</t>
  </si>
  <si>
    <t>Activity 3.1</t>
  </si>
  <si>
    <t>E.2.1</t>
  </si>
  <si>
    <t>Subrecipient (Name)*</t>
  </si>
  <si>
    <t xml:space="preserve">description </t>
  </si>
  <si>
    <r>
      <t xml:space="preserve">Total Indirect Costs </t>
    </r>
    <r>
      <rPr>
        <sz val="12"/>
        <color theme="0"/>
        <rFont val="Calibri"/>
        <family val="2"/>
      </rPr>
      <t>(</t>
    </r>
    <r>
      <rPr>
        <sz val="12"/>
        <color rgb="FFFFFF00"/>
        <rFont val="Calibri"/>
        <family val="2"/>
      </rPr>
      <t>select one: NICRA %, Final, Pre-determined, Provisional and Basis or 15% De Minimis based on MTDC</t>
    </r>
    <r>
      <rPr>
        <sz val="12"/>
        <color theme="0"/>
        <rFont val="Calibri"/>
        <family val="2"/>
      </rPr>
      <t>)</t>
    </r>
    <r>
      <rPr>
        <b/>
        <sz val="12"/>
        <color theme="0"/>
        <rFont val="Calibri"/>
        <family val="2"/>
      </rPr>
      <t xml:space="preserve"> </t>
    </r>
    <r>
      <rPr>
        <b/>
        <sz val="12"/>
        <color rgb="FFFF0000"/>
        <rFont val="Calibri"/>
        <family val="2"/>
      </rPr>
      <t>Template using 15% MTDC</t>
    </r>
  </si>
  <si>
    <t xml:space="preserve">Total Project Cost </t>
  </si>
  <si>
    <t>Modified Total Direct Costs (MTDC) Calculation</t>
  </si>
  <si>
    <t>xxxxx</t>
  </si>
  <si>
    <t>Modified Total Direct Costs (MTDC)</t>
  </si>
  <si>
    <t>1)</t>
  </si>
  <si>
    <t>All direct salaries and wages</t>
  </si>
  <si>
    <t>A. Personnel</t>
  </si>
  <si>
    <t>2)</t>
  </si>
  <si>
    <t>Applicable fringe benefits</t>
  </si>
  <si>
    <t>B. Fringe Benefits</t>
  </si>
  <si>
    <t>3)</t>
  </si>
  <si>
    <t>Materials and supplies</t>
  </si>
  <si>
    <t>E. Supplies</t>
  </si>
  <si>
    <t>4)</t>
  </si>
  <si>
    <t>Services</t>
  </si>
  <si>
    <t>F. Contractual</t>
  </si>
  <si>
    <t>H. Other Direct Costs</t>
  </si>
  <si>
    <t>5)</t>
  </si>
  <si>
    <t>Travel</t>
  </si>
  <si>
    <t>C. Travel</t>
  </si>
  <si>
    <t>6)</t>
  </si>
  <si>
    <t>Up to first $50,000 of each subaward</t>
  </si>
  <si>
    <t>EXEMPTIONS</t>
  </si>
  <si>
    <t>Capital expenditures</t>
  </si>
  <si>
    <t>Charges for patient care</t>
  </si>
  <si>
    <t>Rental costs</t>
  </si>
  <si>
    <t>Tuition remission</t>
  </si>
  <si>
    <t>Scholarships and fellowships</t>
  </si>
  <si>
    <t>Participant support costs</t>
  </si>
  <si>
    <t>Portion of each subaward in excess of $50,000</t>
  </si>
  <si>
    <t>TOTAL</t>
  </si>
  <si>
    <t>NICRA / 15% De Minimis Indirect Cost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</si>
</sst>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4" formatCode="_(&quot;$&quot;* #,##0.00_);_(&quot;$&quot;* \(#,##0.00\);_(&quot;$&quot;* &quot;-&quot;??_);_(@_)"/>
    <numFmt numFmtId="164" formatCode="_([$$-409]* #,##0.00_);_([$$-409]* \(#,##0.00\);_([$$-409]* &quot;-&quot;??_);_(@_)"/>
    <numFmt numFmtId="165" formatCode="&quot;$&quot;#,##0.00"/>
  </numFmts>
  <fonts count="55" x14ac:knownFonts="1">
    <font>
      <sz val="11"/>
      <color theme="1"/>
      <name val="Calibri"/>
      <family val="2"/>
      <scheme val="minor"/>
    </font>
    <font>
      <sz val="12"/>
      <color theme="1"/>
      <name val="Calibri"/>
      <family val="2"/>
      <scheme val="minor"/>
    </font>
    <font>
      <b/>
      <sz val="14"/>
      <color theme="1"/>
      <name val="Times New Roman"/>
      <family val="1"/>
    </font>
    <font>
      <u/>
      <sz val="11"/>
      <color theme="10"/>
      <name val="Calibri"/>
      <family val="2"/>
    </font>
    <font>
      <sz val="11"/>
      <color theme="1"/>
      <name val="Calibri"/>
      <family val="2"/>
      <scheme val="minor"/>
    </font>
    <font>
      <b/>
      <sz val="14"/>
      <color theme="1"/>
      <name val="Calibri"/>
      <family val="2"/>
    </font>
    <font>
      <sz val="14"/>
      <color theme="1"/>
      <name val="Times New Roman"/>
      <family val="1"/>
    </font>
    <font>
      <sz val="14"/>
      <color theme="1"/>
      <name val="Calibri"/>
      <family val="2"/>
    </font>
    <font>
      <b/>
      <sz val="14"/>
      <color theme="0"/>
      <name val="Calibri"/>
      <family val="2"/>
    </font>
    <font>
      <sz val="14"/>
      <color theme="0"/>
      <name val="Times New Roman"/>
      <family val="1"/>
    </font>
    <font>
      <sz val="14"/>
      <name val="Calibri"/>
      <family val="2"/>
    </font>
    <font>
      <i/>
      <sz val="14"/>
      <color theme="1"/>
      <name val="Calibri"/>
      <family val="2"/>
    </font>
    <font>
      <b/>
      <sz val="14"/>
      <name val="Calibri"/>
      <family val="2"/>
    </font>
    <font>
      <sz val="14"/>
      <name val="Times New Roman"/>
      <family val="1"/>
    </font>
    <font>
      <sz val="14"/>
      <name val="Calibri"/>
      <family val="2"/>
      <scheme val="minor"/>
    </font>
    <font>
      <i/>
      <sz val="14"/>
      <color theme="1"/>
      <name val="Times New Roman"/>
      <family val="1"/>
    </font>
    <font>
      <sz val="14"/>
      <color theme="1"/>
      <name val="Calibri"/>
      <family val="2"/>
      <scheme val="minor"/>
    </font>
    <font>
      <sz val="11"/>
      <color theme="1"/>
      <name val="Calibri"/>
      <family val="2"/>
    </font>
    <font>
      <sz val="11"/>
      <color rgb="FF0000FF"/>
      <name val="Calibri"/>
      <family val="2"/>
    </font>
    <font>
      <b/>
      <sz val="12"/>
      <color theme="1"/>
      <name val="Calibri"/>
      <family val="2"/>
    </font>
    <font>
      <i/>
      <sz val="12"/>
      <color theme="1"/>
      <name val="Calibri"/>
      <family val="2"/>
    </font>
    <font>
      <sz val="12"/>
      <color theme="1"/>
      <name val="Calibri"/>
      <family val="2"/>
    </font>
    <font>
      <b/>
      <sz val="12"/>
      <color theme="1"/>
      <name val="Calibri"/>
      <family val="2"/>
      <scheme val="minor"/>
    </font>
    <font>
      <b/>
      <sz val="12"/>
      <name val="Calibri"/>
      <family val="2"/>
    </font>
    <font>
      <sz val="12"/>
      <color theme="1"/>
      <name val="Times New Roman"/>
      <family val="1"/>
    </font>
    <font>
      <sz val="12"/>
      <name val="Calibri"/>
      <family val="2"/>
    </font>
    <font>
      <i/>
      <sz val="12"/>
      <name val="Calibri"/>
      <family val="2"/>
    </font>
    <font>
      <sz val="12"/>
      <color rgb="FFFF0000"/>
      <name val="Calibri"/>
      <family val="2"/>
    </font>
    <font>
      <sz val="12"/>
      <name val="Calibri"/>
      <family val="2"/>
      <scheme val="minor"/>
    </font>
    <font>
      <b/>
      <sz val="12"/>
      <name val="Calibri"/>
      <family val="2"/>
      <scheme val="minor"/>
    </font>
    <font>
      <b/>
      <sz val="12"/>
      <color theme="0"/>
      <name val="Calibri"/>
      <family val="2"/>
    </font>
    <font>
      <sz val="12"/>
      <color theme="0"/>
      <name val="Calibri"/>
      <family val="2"/>
    </font>
    <font>
      <sz val="12"/>
      <color theme="0"/>
      <name val="Times New Roman"/>
      <family val="1"/>
    </font>
    <font>
      <u/>
      <sz val="12"/>
      <color theme="1"/>
      <name val="Calibri"/>
      <family val="2"/>
    </font>
    <font>
      <sz val="12"/>
      <color rgb="FFFF0000"/>
      <name val="Times New Roman"/>
      <family val="1"/>
    </font>
    <font>
      <sz val="12"/>
      <name val="Times New Roman"/>
      <family val="1"/>
    </font>
    <font>
      <sz val="12"/>
      <color rgb="FFFFFF00"/>
      <name val="Calibri"/>
      <family val="2"/>
    </font>
    <font>
      <i/>
      <sz val="12"/>
      <color theme="0"/>
      <name val="Calibri"/>
      <family val="2"/>
    </font>
    <font>
      <i/>
      <sz val="12"/>
      <color rgb="FFFF0000"/>
      <name val="Calibri"/>
      <family val="2"/>
    </font>
    <font>
      <b/>
      <sz val="14"/>
      <color theme="1"/>
      <name val="Calibri"/>
      <family val="2"/>
      <scheme val="minor"/>
    </font>
    <font>
      <i/>
      <sz val="12"/>
      <color theme="1"/>
      <name val="Calibri"/>
      <family val="2"/>
      <scheme val="minor"/>
    </font>
    <font>
      <sz val="12"/>
      <color rgb="FFFF0000"/>
      <name val="Calibri"/>
      <family val="2"/>
      <scheme val="minor"/>
    </font>
    <font>
      <b/>
      <i/>
      <u/>
      <sz val="12"/>
      <color theme="1"/>
      <name val="Calibri"/>
      <family val="2"/>
      <scheme val="minor"/>
    </font>
    <font>
      <u/>
      <sz val="12"/>
      <color theme="10"/>
      <name val="Calibri"/>
      <family val="2"/>
      <scheme val="minor"/>
    </font>
    <font>
      <u/>
      <sz val="12"/>
      <color theme="1"/>
      <name val="Calibri"/>
      <family val="2"/>
      <scheme val="minor"/>
    </font>
    <font>
      <b/>
      <u/>
      <sz val="12"/>
      <color theme="1"/>
      <name val="Calibri"/>
      <family val="2"/>
      <scheme val="minor"/>
    </font>
    <font>
      <b/>
      <sz val="12"/>
      <color rgb="FFFF0000"/>
      <name val="Calibri"/>
      <family val="2"/>
    </font>
    <font>
      <i/>
      <sz val="11"/>
      <color theme="1"/>
      <name val="Calibri"/>
      <family val="2"/>
      <scheme val="minor"/>
    </font>
    <font>
      <b/>
      <sz val="12"/>
      <color rgb="FFFFFF00"/>
      <name val="Calibri"/>
      <family val="2"/>
    </font>
    <font>
      <b/>
      <sz val="12"/>
      <color theme="0"/>
      <name val="Times New Roman"/>
      <family val="1"/>
    </font>
    <font>
      <b/>
      <sz val="12"/>
      <color rgb="FFFF0000"/>
      <name val="Times New Roman"/>
      <family val="1"/>
    </font>
    <font>
      <b/>
      <sz val="12"/>
      <color theme="1"/>
      <name val="Times New Roman"/>
      <family val="1"/>
    </font>
    <font>
      <sz val="12"/>
      <color rgb="FF000000"/>
      <name val="Calibri"/>
      <scheme val="minor"/>
    </font>
    <font>
      <sz val="12"/>
      <color rgb="FFFF0000"/>
      <name val="Calibri"/>
      <scheme val="minor"/>
    </font>
    <font>
      <sz val="12"/>
      <color theme="1"/>
      <name val="Calibri"/>
      <scheme val="minor"/>
    </font>
  </fonts>
  <fills count="10">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3"/>
        <bgColor indexed="64"/>
      </patternFill>
    </fill>
    <fill>
      <patternFill patternType="solid">
        <fgColor theme="4"/>
        <bgColor indexed="64"/>
      </patternFill>
    </fill>
    <fill>
      <patternFill patternType="solid">
        <fgColor theme="3" tint="0.79998168889431442"/>
        <bgColor indexed="64"/>
      </patternFill>
    </fill>
    <fill>
      <patternFill patternType="solid">
        <fgColor theme="6"/>
        <bgColor indexed="64"/>
      </patternFill>
    </fill>
    <fill>
      <patternFill patternType="solid">
        <fgColor theme="5" tint="0.79998168889431442"/>
        <bgColor indexed="64"/>
      </patternFill>
    </fill>
    <fill>
      <patternFill patternType="solid">
        <fgColor theme="9" tint="0.79998168889431442"/>
        <bgColor indexed="64"/>
      </patternFill>
    </fill>
  </fills>
  <borders count="1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medium">
        <color rgb="FF000000"/>
      </left>
      <right/>
      <top style="medium">
        <color rgb="FF000000"/>
      </top>
      <bottom style="thin">
        <color indexed="64"/>
      </bottom>
      <diagonal/>
    </border>
    <border>
      <left/>
      <right/>
      <top style="medium">
        <color rgb="FF000000"/>
      </top>
      <bottom style="thin">
        <color indexed="64"/>
      </bottom>
      <diagonal/>
    </border>
    <border>
      <left/>
      <right style="thin">
        <color indexed="64"/>
      </right>
      <top style="medium">
        <color rgb="FF000000"/>
      </top>
      <bottom style="thin">
        <color indexed="64"/>
      </bottom>
      <diagonal/>
    </border>
    <border>
      <left style="thin">
        <color indexed="64"/>
      </left>
      <right style="medium">
        <color rgb="FF000000"/>
      </right>
      <top style="medium">
        <color rgb="FF000000"/>
      </top>
      <bottom/>
      <diagonal/>
    </border>
    <border>
      <left style="medium">
        <color rgb="FF000000"/>
      </left>
      <right style="thin">
        <color indexed="64"/>
      </right>
      <top style="thin">
        <color indexed="64"/>
      </top>
      <bottom/>
      <diagonal/>
    </border>
    <border>
      <left style="thin">
        <color indexed="64"/>
      </left>
      <right style="medium">
        <color rgb="FF000000"/>
      </right>
      <top/>
      <bottom style="thin">
        <color indexed="64"/>
      </bottom>
      <diagonal/>
    </border>
    <border>
      <left style="medium">
        <color rgb="FF000000"/>
      </left>
      <right/>
      <top style="thin">
        <color indexed="64"/>
      </top>
      <bottom style="thin">
        <color indexed="64"/>
      </bottom>
      <diagonal/>
    </border>
    <border>
      <left/>
      <right style="medium">
        <color rgb="FF000000"/>
      </right>
      <top style="thin">
        <color indexed="64"/>
      </top>
      <bottom style="thin">
        <color indexed="64"/>
      </bottom>
      <diagonal/>
    </border>
    <border>
      <left style="medium">
        <color rgb="FF000000"/>
      </left>
      <right/>
      <top style="thin">
        <color indexed="64"/>
      </top>
      <bottom/>
      <diagonal/>
    </border>
    <border>
      <left/>
      <right style="medium">
        <color rgb="FF000000"/>
      </right>
      <top style="thin">
        <color indexed="64"/>
      </top>
      <bottom/>
      <diagonal/>
    </border>
    <border>
      <left style="medium">
        <color rgb="FF000000"/>
      </left>
      <right style="thin">
        <color indexed="64"/>
      </right>
      <top style="thin">
        <color indexed="64"/>
      </top>
      <bottom style="thin">
        <color indexed="64"/>
      </bottom>
      <diagonal/>
    </border>
    <border>
      <left style="medium">
        <color rgb="FF000000"/>
      </left>
      <right style="thin">
        <color indexed="64"/>
      </right>
      <top/>
      <bottom style="thin">
        <color indexed="64"/>
      </bottom>
      <diagonal/>
    </border>
    <border>
      <left style="medium">
        <color rgb="FF000000"/>
      </left>
      <right/>
      <top/>
      <bottom style="thin">
        <color indexed="64"/>
      </bottom>
      <diagonal/>
    </border>
    <border>
      <left/>
      <right style="medium">
        <color rgb="FF000000"/>
      </right>
      <top/>
      <bottom style="thin">
        <color indexed="64"/>
      </bottom>
      <diagonal/>
    </border>
    <border>
      <left style="medium">
        <color rgb="FF000000"/>
      </left>
      <right style="thin">
        <color indexed="64"/>
      </right>
      <top/>
      <bottom/>
      <diagonal/>
    </border>
    <border>
      <left style="thin">
        <color indexed="64"/>
      </left>
      <right style="medium">
        <color rgb="FF000000"/>
      </right>
      <top style="thin">
        <color indexed="64"/>
      </top>
      <bottom style="thin">
        <color indexed="64"/>
      </bottom>
      <diagonal/>
    </border>
    <border>
      <left style="medium">
        <color rgb="FF000000"/>
      </left>
      <right/>
      <top style="thin">
        <color indexed="64"/>
      </top>
      <bottom style="medium">
        <color rgb="FF000000"/>
      </bottom>
      <diagonal/>
    </border>
    <border>
      <left/>
      <right/>
      <top style="thin">
        <color indexed="64"/>
      </top>
      <bottom style="medium">
        <color rgb="FF000000"/>
      </bottom>
      <diagonal/>
    </border>
    <border>
      <left style="thin">
        <color indexed="64"/>
      </left>
      <right/>
      <top style="medium">
        <color rgb="FF000000"/>
      </top>
      <bottom/>
      <diagonal/>
    </border>
    <border>
      <left/>
      <right/>
      <top/>
      <bottom style="thin">
        <color rgb="FF000000"/>
      </bottom>
      <diagonal/>
    </border>
    <border>
      <left/>
      <right/>
      <top/>
      <bottom style="double">
        <color rgb="FF000000"/>
      </bottom>
      <diagonal/>
    </border>
    <border>
      <left style="thick">
        <color auto="1"/>
      </left>
      <right style="thick">
        <color auto="1"/>
      </right>
      <top style="thick">
        <color auto="1"/>
      </top>
      <bottom/>
      <diagonal/>
    </border>
    <border>
      <left style="thick">
        <color auto="1"/>
      </left>
      <right style="thick">
        <color auto="1"/>
      </right>
      <top/>
      <bottom/>
      <diagonal/>
    </border>
    <border>
      <left style="thick">
        <color auto="1"/>
      </left>
      <right style="thick">
        <color auto="1"/>
      </right>
      <top/>
      <bottom style="thick">
        <color auto="1"/>
      </bottom>
      <diagonal/>
    </border>
    <border>
      <left style="mediumDashed">
        <color auto="1"/>
      </left>
      <right style="mediumDashed">
        <color auto="1"/>
      </right>
      <top style="mediumDashed">
        <color auto="1"/>
      </top>
      <bottom/>
      <diagonal/>
    </border>
    <border>
      <left style="mediumDashed">
        <color auto="1"/>
      </left>
      <right style="mediumDashed">
        <color auto="1"/>
      </right>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bottom style="medium">
        <color auto="1"/>
      </bottom>
      <diagonal/>
    </border>
    <border>
      <left style="mediumDashed">
        <color auto="1"/>
      </left>
      <right style="mediumDashed">
        <color auto="1"/>
      </right>
      <top/>
      <bottom style="mediumDashed">
        <color auto="1"/>
      </bottom>
      <diagonal/>
    </border>
    <border>
      <left style="medium">
        <color auto="1"/>
      </left>
      <right style="medium">
        <color auto="1"/>
      </right>
      <top style="medium">
        <color auto="1"/>
      </top>
      <bottom style="thin">
        <color auto="1"/>
      </bottom>
      <diagonal/>
    </border>
    <border>
      <left style="medium">
        <color rgb="FF000000"/>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thin">
        <color rgb="FF000000"/>
      </left>
      <right style="medium">
        <color rgb="FF000000"/>
      </right>
      <top style="thin">
        <color rgb="FF000000"/>
      </top>
      <bottom style="thin">
        <color indexed="64"/>
      </bottom>
      <diagonal/>
    </border>
    <border>
      <left style="medium">
        <color rgb="FF000000"/>
      </left>
      <right/>
      <top/>
      <bottom style="thin">
        <color rgb="FF000000"/>
      </bottom>
      <diagonal/>
    </border>
    <border>
      <left/>
      <right style="medium">
        <color rgb="FF000000"/>
      </right>
      <top/>
      <bottom style="thin">
        <color rgb="FF000000"/>
      </bottom>
      <diagonal/>
    </border>
    <border>
      <left/>
      <right style="thin">
        <color indexed="64"/>
      </right>
      <top/>
      <bottom style="thin">
        <color rgb="FF000000"/>
      </bottom>
      <diagonal/>
    </border>
    <border>
      <left style="medium">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medium">
        <color rgb="FF000000"/>
      </right>
      <top style="thin">
        <color indexed="64"/>
      </top>
      <bottom style="thin">
        <color indexed="64"/>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auto="1"/>
      </top>
      <bottom style="medium">
        <color auto="1"/>
      </bottom>
      <diagonal/>
    </border>
    <border>
      <left style="medium">
        <color rgb="FF000000"/>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style="medium">
        <color rgb="FF000000"/>
      </right>
      <top style="thin">
        <color indexed="64"/>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s>
  <cellStyleXfs count="4">
    <xf numFmtId="0" fontId="0" fillId="0" borderId="0"/>
    <xf numFmtId="0" fontId="3" fillId="0" borderId="0" applyNumberFormat="0" applyFill="0" applyBorder="0" applyAlignment="0" applyProtection="0">
      <alignment vertical="top"/>
      <protection locked="0"/>
    </xf>
    <xf numFmtId="9" fontId="4" fillId="0" borderId="0" applyFont="0" applyFill="0" applyBorder="0" applyAlignment="0" applyProtection="0"/>
    <xf numFmtId="44" fontId="4" fillId="0" borderId="0" applyFont="0" applyFill="0" applyBorder="0" applyAlignment="0" applyProtection="0"/>
  </cellStyleXfs>
  <cellXfs count="760">
    <xf numFmtId="0" fontId="0" fillId="0" borderId="0" xfId="0"/>
    <xf numFmtId="0" fontId="6" fillId="0" borderId="0" xfId="0" applyFont="1"/>
    <xf numFmtId="49" fontId="8" fillId="4" borderId="2" xfId="0" applyNumberFormat="1" applyFont="1" applyFill="1" applyBorder="1" applyAlignment="1">
      <alignment vertical="center"/>
    </xf>
    <xf numFmtId="0" fontId="8" fillId="4" borderId="7" xfId="0" applyFont="1" applyFill="1" applyBorder="1" applyAlignment="1">
      <alignment vertical="center" wrapText="1"/>
    </xf>
    <xf numFmtId="49" fontId="8" fillId="4" borderId="7" xfId="0" applyNumberFormat="1" applyFont="1" applyFill="1" applyBorder="1" applyAlignment="1">
      <alignment vertical="center"/>
    </xf>
    <xf numFmtId="0" fontId="9" fillId="0" borderId="0" xfId="0" applyFont="1"/>
    <xf numFmtId="49" fontId="6" fillId="0" borderId="0" xfId="0" applyNumberFormat="1" applyFont="1"/>
    <xf numFmtId="49" fontId="2" fillId="0" borderId="0" xfId="0" applyNumberFormat="1" applyFont="1"/>
    <xf numFmtId="49" fontId="15" fillId="0" borderId="0" xfId="0" applyNumberFormat="1" applyFont="1"/>
    <xf numFmtId="49" fontId="12" fillId="0" borderId="2" xfId="0" applyNumberFormat="1" applyFont="1" applyBorder="1" applyAlignment="1">
      <alignment vertical="center"/>
    </xf>
    <xf numFmtId="49" fontId="10" fillId="0" borderId="7" xfId="0" applyNumberFormat="1" applyFont="1" applyBorder="1" applyAlignment="1">
      <alignment vertical="center"/>
    </xf>
    <xf numFmtId="0" fontId="12" fillId="0" borderId="7" xfId="0" applyFont="1" applyBorder="1" applyAlignment="1">
      <alignment vertical="center" wrapText="1"/>
    </xf>
    <xf numFmtId="4" fontId="7" fillId="3" borderId="1" xfId="0" applyNumberFormat="1" applyFont="1" applyFill="1" applyBorder="1" applyAlignment="1">
      <alignment horizontal="right" vertical="center" wrapText="1"/>
    </xf>
    <xf numFmtId="0" fontId="6" fillId="0" borderId="0" xfId="0" applyFont="1" applyAlignment="1">
      <alignment vertical="center"/>
    </xf>
    <xf numFmtId="49" fontId="12" fillId="0" borderId="12" xfId="0" applyNumberFormat="1" applyFont="1" applyBorder="1" applyAlignment="1">
      <alignment vertical="center"/>
    </xf>
    <xf numFmtId="49" fontId="12" fillId="0" borderId="13" xfId="0" applyNumberFormat="1" applyFont="1" applyBorder="1" applyAlignment="1">
      <alignment vertical="center"/>
    </xf>
    <xf numFmtId="0" fontId="12" fillId="0" borderId="13" xfId="0" applyFont="1" applyBorder="1" applyAlignment="1">
      <alignment vertical="center" wrapText="1"/>
    </xf>
    <xf numFmtId="49" fontId="12" fillId="0" borderId="14" xfId="0" applyNumberFormat="1" applyFont="1" applyBorder="1" applyAlignment="1">
      <alignment vertical="center"/>
    </xf>
    <xf numFmtId="49" fontId="12" fillId="0" borderId="0" xfId="0" applyNumberFormat="1" applyFont="1" applyAlignment="1">
      <alignment vertical="center"/>
    </xf>
    <xf numFmtId="0" fontId="12" fillId="0" borderId="0" xfId="0" applyFont="1" applyAlignment="1">
      <alignment vertical="center" wrapText="1"/>
    </xf>
    <xf numFmtId="49" fontId="12" fillId="0" borderId="7" xfId="0" applyNumberFormat="1" applyFont="1" applyBorder="1" applyAlignment="1">
      <alignment vertical="center"/>
    </xf>
    <xf numFmtId="4" fontId="7" fillId="0" borderId="1" xfId="0" applyNumberFormat="1" applyFont="1" applyBorder="1" applyAlignment="1">
      <alignment horizontal="right" vertical="center" wrapText="1"/>
    </xf>
    <xf numFmtId="0" fontId="12" fillId="0" borderId="3" xfId="0" applyFont="1" applyBorder="1" applyAlignment="1">
      <alignment vertical="center" wrapText="1"/>
    </xf>
    <xf numFmtId="4" fontId="8" fillId="4" borderId="3" xfId="0" applyNumberFormat="1" applyFont="1" applyFill="1" applyBorder="1" applyAlignment="1">
      <alignment horizontal="right" vertical="center" wrapText="1"/>
    </xf>
    <xf numFmtId="0" fontId="13" fillId="0" borderId="0" xfId="0" applyFont="1" applyAlignment="1">
      <alignment wrapText="1"/>
    </xf>
    <xf numFmtId="0" fontId="17" fillId="0" borderId="0" xfId="0" applyFont="1"/>
    <xf numFmtId="0" fontId="18" fillId="0" borderId="0" xfId="0" applyFont="1"/>
    <xf numFmtId="0" fontId="21" fillId="0" borderId="0" xfId="0" applyFont="1"/>
    <xf numFmtId="165" fontId="21" fillId="0" borderId="0" xfId="0" applyNumberFormat="1" applyFont="1"/>
    <xf numFmtId="0" fontId="22" fillId="0" borderId="0" xfId="0" applyFont="1"/>
    <xf numFmtId="0" fontId="22" fillId="0" borderId="0" xfId="0" applyFont="1" applyAlignment="1">
      <alignment horizontal="right"/>
    </xf>
    <xf numFmtId="165" fontId="22" fillId="0" borderId="34" xfId="0" applyNumberFormat="1" applyFont="1" applyBorder="1" applyAlignment="1">
      <alignment horizontal="right"/>
    </xf>
    <xf numFmtId="165" fontId="22" fillId="0" borderId="35" xfId="0" applyNumberFormat="1" applyFont="1" applyBorder="1" applyAlignment="1">
      <alignment horizontal="right"/>
    </xf>
    <xf numFmtId="0" fontId="24" fillId="3" borderId="0" xfId="0" applyFont="1" applyFill="1" applyAlignment="1">
      <alignment vertical="top" wrapText="1"/>
    </xf>
    <xf numFmtId="0" fontId="25" fillId="3" borderId="0" xfId="0" applyFont="1" applyFill="1" applyAlignment="1">
      <alignment horizontal="left" vertical="top" wrapText="1"/>
    </xf>
    <xf numFmtId="0" fontId="26" fillId="3" borderId="0" xfId="0" applyFont="1" applyFill="1" applyAlignment="1">
      <alignment horizontal="left" vertical="top" wrapText="1"/>
    </xf>
    <xf numFmtId="0" fontId="24" fillId="3" borderId="0" xfId="0" applyFont="1" applyFill="1" applyAlignment="1">
      <alignment horizontal="right" vertical="top" wrapText="1"/>
    </xf>
    <xf numFmtId="0" fontId="24" fillId="0" borderId="0" xfId="0" applyFont="1" applyAlignment="1">
      <alignment horizontal="right" vertical="top"/>
    </xf>
    <xf numFmtId="0" fontId="16" fillId="0" borderId="0" xfId="0" applyFont="1"/>
    <xf numFmtId="0" fontId="24" fillId="0" borderId="0" xfId="0" applyFont="1"/>
    <xf numFmtId="49" fontId="21" fillId="0" borderId="0" xfId="0" applyNumberFormat="1" applyFont="1"/>
    <xf numFmtId="44" fontId="21" fillId="0" borderId="0" xfId="3" applyFont="1" applyBorder="1"/>
    <xf numFmtId="44" fontId="21" fillId="0" borderId="0" xfId="3" applyFont="1" applyBorder="1" applyAlignment="1">
      <alignment vertical="center"/>
    </xf>
    <xf numFmtId="0" fontId="24" fillId="0" borderId="0" xfId="0" applyFont="1" applyAlignment="1">
      <alignment vertical="center"/>
    </xf>
    <xf numFmtId="0" fontId="30" fillId="4" borderId="19" xfId="0" applyFont="1" applyFill="1" applyBorder="1" applyAlignment="1">
      <alignment horizontal="center" vertical="center" wrapText="1"/>
    </xf>
    <xf numFmtId="0" fontId="30" fillId="4" borderId="4" xfId="0" applyFont="1" applyFill="1" applyBorder="1" applyAlignment="1">
      <alignment horizontal="center" vertical="center" wrapText="1"/>
    </xf>
    <xf numFmtId="49" fontId="30" fillId="4" borderId="2" xfId="0" applyNumberFormat="1" applyFont="1" applyFill="1" applyBorder="1" applyAlignment="1">
      <alignment vertical="center"/>
    </xf>
    <xf numFmtId="0" fontId="30" fillId="4" borderId="7" xfId="0" applyFont="1" applyFill="1" applyBorder="1" applyAlignment="1">
      <alignment vertical="center" wrapText="1"/>
    </xf>
    <xf numFmtId="44" fontId="30" fillId="4" borderId="1" xfId="3" applyFont="1" applyFill="1" applyBorder="1" applyAlignment="1">
      <alignment vertical="center" wrapText="1"/>
    </xf>
    <xf numFmtId="49" fontId="21" fillId="2" borderId="8" xfId="0" applyNumberFormat="1" applyFont="1" applyFill="1" applyBorder="1"/>
    <xf numFmtId="49" fontId="21" fillId="2" borderId="9" xfId="0" applyNumberFormat="1" applyFont="1" applyFill="1" applyBorder="1"/>
    <xf numFmtId="0" fontId="19" fillId="2" borderId="9" xfId="0" applyFont="1" applyFill="1" applyBorder="1" applyAlignment="1">
      <alignment horizontal="left" wrapText="1"/>
    </xf>
    <xf numFmtId="0" fontId="24" fillId="2" borderId="0" xfId="0" applyFont="1" applyFill="1"/>
    <xf numFmtId="0" fontId="21" fillId="3" borderId="7" xfId="0" applyFont="1" applyFill="1" applyBorder="1" applyAlignment="1">
      <alignment vertical="center" wrapText="1"/>
    </xf>
    <xf numFmtId="0" fontId="21" fillId="3" borderId="25" xfId="0" applyFont="1" applyFill="1" applyBorder="1" applyAlignment="1">
      <alignment vertical="center" wrapText="1"/>
    </xf>
    <xf numFmtId="0" fontId="21" fillId="3" borderId="3" xfId="0" applyFont="1" applyFill="1" applyBorder="1" applyAlignment="1">
      <alignment vertical="center" wrapText="1"/>
    </xf>
    <xf numFmtId="44" fontId="21" fillId="3" borderId="7" xfId="3" applyFont="1" applyFill="1" applyBorder="1" applyAlignment="1">
      <alignment vertical="center" wrapText="1"/>
    </xf>
    <xf numFmtId="0" fontId="21" fillId="0" borderId="1" xfId="0" applyFont="1" applyBorder="1" applyAlignment="1">
      <alignment horizontal="center" vertical="center" wrapText="1"/>
    </xf>
    <xf numFmtId="44" fontId="21" fillId="0" borderId="30" xfId="3" applyFont="1" applyBorder="1" applyAlignment="1">
      <alignment horizontal="center" vertical="center" wrapText="1"/>
    </xf>
    <xf numFmtId="44" fontId="21" fillId="0" borderId="3" xfId="3" applyFont="1" applyBorder="1" applyAlignment="1">
      <alignment vertical="center" wrapText="1"/>
    </xf>
    <xf numFmtId="44" fontId="21" fillId="0" borderId="1" xfId="3" applyFont="1" applyBorder="1" applyAlignment="1">
      <alignment vertical="center" wrapText="1"/>
    </xf>
    <xf numFmtId="0" fontId="21" fillId="3" borderId="13" xfId="0" applyFont="1" applyFill="1" applyBorder="1" applyAlignment="1">
      <alignment vertical="center" wrapText="1"/>
    </xf>
    <xf numFmtId="0" fontId="21" fillId="3" borderId="26" xfId="0" applyFont="1" applyFill="1" applyBorder="1" applyAlignment="1">
      <alignment vertical="center" wrapText="1"/>
    </xf>
    <xf numFmtId="0" fontId="21" fillId="3" borderId="11" xfId="0" applyFont="1" applyFill="1" applyBorder="1" applyAlignment="1">
      <alignment vertical="center" wrapText="1"/>
    </xf>
    <xf numFmtId="49" fontId="21" fillId="2" borderId="12" xfId="0" applyNumberFormat="1" applyFont="1" applyFill="1" applyBorder="1"/>
    <xf numFmtId="49" fontId="21" fillId="2" borderId="13" xfId="0" applyNumberFormat="1" applyFont="1" applyFill="1" applyBorder="1"/>
    <xf numFmtId="0" fontId="19" fillId="2" borderId="13" xfId="0" applyFont="1" applyFill="1" applyBorder="1" applyAlignment="1">
      <alignment horizontal="left" wrapText="1"/>
    </xf>
    <xf numFmtId="44" fontId="25" fillId="3" borderId="13" xfId="3" applyFont="1" applyFill="1" applyBorder="1" applyAlignment="1">
      <alignment horizontal="right" vertical="top" wrapText="1"/>
    </xf>
    <xf numFmtId="44" fontId="21" fillId="3" borderId="13" xfId="3" applyFont="1" applyFill="1" applyBorder="1" applyAlignment="1">
      <alignment vertical="center" wrapText="1"/>
    </xf>
    <xf numFmtId="44" fontId="21" fillId="0" borderId="11" xfId="3" applyFont="1" applyBorder="1" applyAlignment="1">
      <alignment vertical="center" wrapText="1"/>
    </xf>
    <xf numFmtId="0" fontId="21" fillId="6" borderId="21" xfId="0" applyFont="1" applyFill="1" applyBorder="1" applyAlignment="1">
      <alignment horizontal="left" wrapText="1"/>
    </xf>
    <xf numFmtId="44" fontId="21" fillId="6" borderId="7" xfId="3" applyFont="1" applyFill="1" applyBorder="1" applyAlignment="1">
      <alignment horizontal="left" wrapText="1"/>
    </xf>
    <xf numFmtId="0" fontId="19" fillId="6" borderId="21" xfId="0" applyFont="1" applyFill="1" applyBorder="1" applyAlignment="1">
      <alignment wrapText="1"/>
    </xf>
    <xf numFmtId="0" fontId="19" fillId="6" borderId="7" xfId="0" applyFont="1" applyFill="1" applyBorder="1" applyAlignment="1">
      <alignment horizontal="right" wrapText="1"/>
    </xf>
    <xf numFmtId="4" fontId="19" fillId="6" borderId="7" xfId="0" applyNumberFormat="1" applyFont="1" applyFill="1" applyBorder="1" applyAlignment="1">
      <alignment wrapText="1"/>
    </xf>
    <xf numFmtId="0" fontId="19" fillId="6" borderId="7" xfId="0" applyFont="1" applyFill="1" applyBorder="1" applyAlignment="1">
      <alignment wrapText="1"/>
    </xf>
    <xf numFmtId="44" fontId="19" fillId="6" borderId="22" xfId="3" applyFont="1" applyFill="1" applyBorder="1" applyAlignment="1">
      <alignment wrapText="1"/>
    </xf>
    <xf numFmtId="44" fontId="19" fillId="6" borderId="3" xfId="3" applyFont="1" applyFill="1" applyBorder="1" applyAlignment="1">
      <alignment vertical="center" wrapText="1"/>
    </xf>
    <xf numFmtId="44" fontId="19" fillId="6" borderId="1" xfId="3" applyFont="1" applyFill="1" applyBorder="1" applyAlignment="1">
      <alignment vertical="center" wrapText="1"/>
    </xf>
    <xf numFmtId="0" fontId="24" fillId="6" borderId="0" xfId="0" applyFont="1" applyFill="1"/>
    <xf numFmtId="49" fontId="30" fillId="4" borderId="7" xfId="0" applyNumberFormat="1" applyFont="1" applyFill="1" applyBorder="1" applyAlignment="1">
      <alignment vertical="center"/>
    </xf>
    <xf numFmtId="44" fontId="30" fillId="4" borderId="7" xfId="3" applyFont="1" applyFill="1" applyBorder="1" applyAlignment="1">
      <alignment vertical="center" wrapText="1"/>
    </xf>
    <xf numFmtId="0" fontId="32" fillId="0" borderId="0" xfId="0" applyFont="1"/>
    <xf numFmtId="0" fontId="32" fillId="4" borderId="0" xfId="0" applyFont="1" applyFill="1"/>
    <xf numFmtId="0" fontId="21" fillId="3" borderId="29" xfId="0" applyFont="1" applyFill="1" applyBorder="1" applyAlignment="1">
      <alignment vertical="center" wrapText="1"/>
    </xf>
    <xf numFmtId="44" fontId="21" fillId="3" borderId="0" xfId="3" applyFont="1" applyFill="1" applyBorder="1" applyAlignment="1">
      <alignment vertical="center" wrapText="1"/>
    </xf>
    <xf numFmtId="0" fontId="21" fillId="0" borderId="19" xfId="0" applyFont="1" applyBorder="1" applyAlignment="1">
      <alignment wrapText="1"/>
    </xf>
    <xf numFmtId="49" fontId="21" fillId="2" borderId="2" xfId="0" applyNumberFormat="1" applyFont="1" applyFill="1" applyBorder="1"/>
    <xf numFmtId="49" fontId="21" fillId="2" borderId="7" xfId="0" applyNumberFormat="1" applyFont="1" applyFill="1" applyBorder="1"/>
    <xf numFmtId="0" fontId="19" fillId="2" borderId="7" xfId="0" applyFont="1" applyFill="1" applyBorder="1" applyAlignment="1">
      <alignment horizontal="left" wrapText="1"/>
    </xf>
    <xf numFmtId="44" fontId="19" fillId="2" borderId="7" xfId="3" applyFont="1" applyFill="1" applyBorder="1" applyAlignment="1">
      <alignment horizontal="left" wrapText="1"/>
    </xf>
    <xf numFmtId="0" fontId="21" fillId="2" borderId="7" xfId="0" applyFont="1" applyFill="1" applyBorder="1" applyAlignment="1">
      <alignment horizontal="right" wrapText="1"/>
    </xf>
    <xf numFmtId="4" fontId="21" fillId="2" borderId="7" xfId="0" applyNumberFormat="1" applyFont="1" applyFill="1" applyBorder="1" applyAlignment="1">
      <alignment wrapText="1"/>
    </xf>
    <xf numFmtId="0" fontId="21" fillId="2" borderId="7" xfId="0" applyFont="1" applyFill="1" applyBorder="1" applyAlignment="1">
      <alignment wrapText="1"/>
    </xf>
    <xf numFmtId="44" fontId="21" fillId="2" borderId="22" xfId="3" applyFont="1" applyFill="1" applyBorder="1" applyAlignment="1">
      <alignment wrapText="1"/>
    </xf>
    <xf numFmtId="49" fontId="20" fillId="0" borderId="1" xfId="0" applyNumberFormat="1" applyFont="1" applyBorder="1"/>
    <xf numFmtId="49" fontId="20" fillId="0" borderId="2" xfId="0" applyNumberFormat="1" applyFont="1" applyBorder="1"/>
    <xf numFmtId="0" fontId="21" fillId="0" borderId="7" xfId="0" applyFont="1" applyBorder="1" applyAlignment="1">
      <alignment wrapText="1"/>
    </xf>
    <xf numFmtId="0" fontId="34" fillId="0" borderId="0" xfId="0" applyFont="1"/>
    <xf numFmtId="0" fontId="21" fillId="0" borderId="26" xfId="0" applyFont="1" applyBorder="1" applyAlignment="1">
      <alignment wrapText="1"/>
    </xf>
    <xf numFmtId="0" fontId="21" fillId="0" borderId="5" xfId="0" applyFont="1" applyBorder="1" applyAlignment="1">
      <alignment horizontal="right" wrapText="1"/>
    </xf>
    <xf numFmtId="4" fontId="21" fillId="0" borderId="5" xfId="0" applyNumberFormat="1" applyFont="1" applyBorder="1" applyAlignment="1">
      <alignment wrapText="1"/>
    </xf>
    <xf numFmtId="9" fontId="21" fillId="0" borderId="5" xfId="2" applyFont="1" applyBorder="1" applyAlignment="1">
      <alignment wrapText="1"/>
    </xf>
    <xf numFmtId="44" fontId="21" fillId="0" borderId="20" xfId="3" applyFont="1" applyBorder="1" applyAlignment="1">
      <alignment wrapText="1"/>
    </xf>
    <xf numFmtId="9" fontId="21" fillId="0" borderId="5" xfId="2" applyFont="1" applyBorder="1" applyAlignment="1">
      <alignment horizontal="right"/>
    </xf>
    <xf numFmtId="49" fontId="25" fillId="2" borderId="2" xfId="0" applyNumberFormat="1" applyFont="1" applyFill="1" applyBorder="1"/>
    <xf numFmtId="49" fontId="25" fillId="2" borderId="7" xfId="0" applyNumberFormat="1" applyFont="1" applyFill="1" applyBorder="1"/>
    <xf numFmtId="0" fontId="23" fillId="2" borderId="7" xfId="0" applyFont="1" applyFill="1" applyBorder="1" applyAlignment="1">
      <alignment horizontal="left" wrapText="1"/>
    </xf>
    <xf numFmtId="0" fontId="35" fillId="0" borderId="0" xfId="0" applyFont="1"/>
    <xf numFmtId="0" fontId="35" fillId="2" borderId="0" xfId="0" applyFont="1" applyFill="1"/>
    <xf numFmtId="0" fontId="21" fillId="0" borderId="11" xfId="0" applyFont="1" applyBorder="1" applyAlignment="1">
      <alignment wrapText="1"/>
    </xf>
    <xf numFmtId="44" fontId="21" fillId="0" borderId="1" xfId="3" applyFont="1" applyFill="1" applyBorder="1" applyAlignment="1">
      <alignment vertical="center" wrapText="1"/>
    </xf>
    <xf numFmtId="0" fontId="21" fillId="6" borderId="21" xfId="0" applyFont="1" applyFill="1" applyBorder="1" applyAlignment="1">
      <alignment horizontal="left"/>
    </xf>
    <xf numFmtId="44" fontId="21" fillId="6" borderId="7" xfId="3" applyFont="1" applyFill="1" applyBorder="1" applyAlignment="1">
      <alignment horizontal="left"/>
    </xf>
    <xf numFmtId="0" fontId="19" fillId="6" borderId="21" xfId="0" applyFont="1" applyFill="1" applyBorder="1"/>
    <xf numFmtId="0" fontId="19" fillId="6" borderId="7" xfId="0" applyFont="1" applyFill="1" applyBorder="1"/>
    <xf numFmtId="4" fontId="19" fillId="6" borderId="7" xfId="0" applyNumberFormat="1" applyFont="1" applyFill="1" applyBorder="1"/>
    <xf numFmtId="44" fontId="21" fillId="6" borderId="22" xfId="3" applyFont="1" applyFill="1" applyBorder="1"/>
    <xf numFmtId="44" fontId="19" fillId="6" borderId="3" xfId="3" applyFont="1" applyFill="1" applyBorder="1" applyAlignment="1">
      <alignment vertical="center"/>
    </xf>
    <xf numFmtId="49" fontId="30" fillId="4" borderId="14" xfId="0" applyNumberFormat="1" applyFont="1" applyFill="1" applyBorder="1" applyAlignment="1">
      <alignment vertical="center"/>
    </xf>
    <xf numFmtId="49" fontId="30" fillId="4" borderId="0" xfId="0" applyNumberFormat="1" applyFont="1" applyFill="1" applyAlignment="1">
      <alignment vertical="center"/>
    </xf>
    <xf numFmtId="0" fontId="30" fillId="4" borderId="0" xfId="0" applyFont="1" applyFill="1" applyAlignment="1">
      <alignment vertical="center" wrapText="1"/>
    </xf>
    <xf numFmtId="0" fontId="21" fillId="0" borderId="1" xfId="0" applyFont="1" applyBorder="1" applyAlignment="1">
      <alignment horizontal="right" wrapText="1"/>
    </xf>
    <xf numFmtId="9" fontId="21" fillId="0" borderId="1" xfId="2" applyFont="1" applyBorder="1" applyAlignment="1">
      <alignment horizontal="right" wrapText="1"/>
    </xf>
    <xf numFmtId="9" fontId="21" fillId="0" borderId="1" xfId="2" applyFont="1" applyBorder="1"/>
    <xf numFmtId="164" fontId="21" fillId="0" borderId="30" xfId="3" applyNumberFormat="1" applyFont="1" applyBorder="1"/>
    <xf numFmtId="49" fontId="21" fillId="2" borderId="2" xfId="0" applyNumberFormat="1" applyFont="1" applyFill="1" applyBorder="1" applyAlignment="1">
      <alignment horizontal="left"/>
    </xf>
    <xf numFmtId="49" fontId="21" fillId="2" borderId="7" xfId="0" applyNumberFormat="1" applyFont="1" applyFill="1" applyBorder="1" applyAlignment="1">
      <alignment horizontal="left" indent="1"/>
    </xf>
    <xf numFmtId="0" fontId="19" fillId="2" borderId="7" xfId="0" applyFont="1" applyFill="1" applyBorder="1"/>
    <xf numFmtId="0" fontId="19" fillId="2" borderId="21" xfId="0" applyFont="1" applyFill="1" applyBorder="1"/>
    <xf numFmtId="44" fontId="19" fillId="2" borderId="7" xfId="3" applyFont="1" applyFill="1" applyBorder="1" applyAlignment="1"/>
    <xf numFmtId="0" fontId="21" fillId="2" borderId="21" xfId="0" applyFont="1" applyFill="1" applyBorder="1"/>
    <xf numFmtId="0" fontId="21" fillId="2" borderId="7" xfId="0" applyFont="1" applyFill="1" applyBorder="1"/>
    <xf numFmtId="4" fontId="21" fillId="2" borderId="7" xfId="0" applyNumberFormat="1" applyFont="1" applyFill="1" applyBorder="1"/>
    <xf numFmtId="44" fontId="21" fillId="2" borderId="22" xfId="3" applyFont="1" applyFill="1" applyBorder="1"/>
    <xf numFmtId="0" fontId="21" fillId="3" borderId="7" xfId="0" applyFont="1" applyFill="1" applyBorder="1" applyAlignment="1">
      <alignment horizontal="left" vertical="center" wrapText="1" indent="1"/>
    </xf>
    <xf numFmtId="0" fontId="21" fillId="0" borderId="5" xfId="0" applyFont="1" applyBorder="1"/>
    <xf numFmtId="9" fontId="21" fillId="0" borderId="5" xfId="2" applyFont="1" applyBorder="1"/>
    <xf numFmtId="44" fontId="21" fillId="0" borderId="3" xfId="3" applyFont="1" applyBorder="1" applyAlignment="1">
      <alignment vertical="center"/>
    </xf>
    <xf numFmtId="0" fontId="31" fillId="4" borderId="23" xfId="0" applyFont="1" applyFill="1" applyBorder="1" applyAlignment="1">
      <alignment horizontal="center" vertical="center" wrapText="1"/>
    </xf>
    <xf numFmtId="0" fontId="31" fillId="4" borderId="9" xfId="0" applyFont="1" applyFill="1" applyBorder="1" applyAlignment="1">
      <alignment horizontal="center" vertical="center" wrapText="1"/>
    </xf>
    <xf numFmtId="4" fontId="31" fillId="4" borderId="9" xfId="0" applyNumberFormat="1" applyFont="1" applyFill="1" applyBorder="1" applyAlignment="1">
      <alignment horizontal="center" vertical="center" wrapText="1"/>
    </xf>
    <xf numFmtId="0" fontId="21" fillId="3" borderId="1" xfId="0" applyFont="1" applyFill="1" applyBorder="1" applyAlignment="1">
      <alignment vertical="center" wrapText="1"/>
    </xf>
    <xf numFmtId="44" fontId="21" fillId="3" borderId="2" xfId="3" applyFont="1" applyFill="1" applyBorder="1" applyAlignment="1">
      <alignment vertical="center" wrapText="1"/>
    </xf>
    <xf numFmtId="44" fontId="21" fillId="3" borderId="30" xfId="3" applyFont="1" applyFill="1" applyBorder="1" applyAlignment="1">
      <alignment vertical="center" wrapText="1"/>
    </xf>
    <xf numFmtId="0" fontId="21" fillId="6" borderId="2" xfId="0" applyFont="1" applyFill="1" applyBorder="1"/>
    <xf numFmtId="0" fontId="21" fillId="6" borderId="7" xfId="0" applyFont="1" applyFill="1" applyBorder="1"/>
    <xf numFmtId="0" fontId="21" fillId="6" borderId="21" xfId="0" applyFont="1" applyFill="1" applyBorder="1"/>
    <xf numFmtId="44" fontId="21" fillId="6" borderId="7" xfId="0" applyNumberFormat="1" applyFont="1" applyFill="1" applyBorder="1"/>
    <xf numFmtId="0" fontId="21" fillId="6" borderId="3" xfId="0" applyFont="1" applyFill="1" applyBorder="1"/>
    <xf numFmtId="44" fontId="21" fillId="6" borderId="22" xfId="3" applyFont="1" applyFill="1" applyBorder="1" applyAlignment="1">
      <alignment horizontal="left"/>
    </xf>
    <xf numFmtId="0" fontId="21" fillId="0" borderId="25" xfId="0" applyFont="1" applyBorder="1"/>
    <xf numFmtId="0" fontId="21" fillId="0" borderId="1" xfId="0" applyFont="1" applyBorder="1"/>
    <xf numFmtId="0" fontId="30" fillId="4" borderId="21" xfId="0" applyFont="1" applyFill="1" applyBorder="1" applyAlignment="1">
      <alignment vertical="center" wrapText="1"/>
    </xf>
    <xf numFmtId="44" fontId="30" fillId="4" borderId="3" xfId="3" applyFont="1" applyFill="1" applyBorder="1" applyAlignment="1">
      <alignment vertical="center" wrapText="1"/>
    </xf>
    <xf numFmtId="0" fontId="30" fillId="4" borderId="31" xfId="0" applyFont="1" applyFill="1" applyBorder="1" applyAlignment="1">
      <alignment vertical="center" wrapText="1"/>
    </xf>
    <xf numFmtId="0" fontId="30" fillId="4" borderId="32" xfId="0" applyFont="1" applyFill="1" applyBorder="1" applyAlignment="1">
      <alignment vertical="center" wrapText="1"/>
    </xf>
    <xf numFmtId="44" fontId="30" fillId="4" borderId="32" xfId="3" applyFont="1" applyFill="1" applyBorder="1" applyAlignment="1">
      <alignment vertical="center" wrapText="1"/>
    </xf>
    <xf numFmtId="49" fontId="24" fillId="0" borderId="0" xfId="0" applyNumberFormat="1" applyFont="1"/>
    <xf numFmtId="44" fontId="24" fillId="0" borderId="0" xfId="3" applyFont="1" applyBorder="1"/>
    <xf numFmtId="44" fontId="24" fillId="0" borderId="0" xfId="3" applyFont="1" applyBorder="1" applyAlignment="1">
      <alignment vertical="center"/>
    </xf>
    <xf numFmtId="0" fontId="27" fillId="0" borderId="0" xfId="0" applyFont="1" applyAlignment="1">
      <alignment vertical="center"/>
    </xf>
    <xf numFmtId="0" fontId="21" fillId="0" borderId="0" xfId="0" applyFont="1" applyAlignment="1">
      <alignment vertical="center"/>
    </xf>
    <xf numFmtId="4" fontId="19" fillId="2" borderId="1" xfId="0" applyNumberFormat="1" applyFont="1" applyFill="1" applyBorder="1" applyAlignment="1">
      <alignment wrapText="1"/>
    </xf>
    <xf numFmtId="4" fontId="21" fillId="0" borderId="1" xfId="0" applyNumberFormat="1" applyFont="1" applyBorder="1" applyAlignment="1">
      <alignment wrapText="1"/>
    </xf>
    <xf numFmtId="0" fontId="21" fillId="6" borderId="0" xfId="0" applyFont="1" applyFill="1"/>
    <xf numFmtId="49" fontId="30" fillId="5" borderId="7" xfId="0" applyNumberFormat="1" applyFont="1" applyFill="1" applyBorder="1" applyAlignment="1">
      <alignment vertical="center"/>
    </xf>
    <xf numFmtId="0" fontId="31" fillId="0" borderId="0" xfId="0" applyFont="1"/>
    <xf numFmtId="0" fontId="31" fillId="5" borderId="0" xfId="0" applyFont="1" applyFill="1"/>
    <xf numFmtId="4" fontId="19" fillId="0" borderId="1" xfId="0" applyNumberFormat="1" applyFont="1" applyBorder="1" applyAlignment="1">
      <alignment horizontal="right" wrapText="1"/>
    </xf>
    <xf numFmtId="0" fontId="25" fillId="0" borderId="0" xfId="0" applyFont="1"/>
    <xf numFmtId="0" fontId="25" fillId="6" borderId="0" xfId="0" applyFont="1" applyFill="1"/>
    <xf numFmtId="0" fontId="27" fillId="0" borderId="0" xfId="0" applyFont="1"/>
    <xf numFmtId="0" fontId="25" fillId="2" borderId="0" xfId="0" applyFont="1" applyFill="1"/>
    <xf numFmtId="4" fontId="30" fillId="5" borderId="1" xfId="0" applyNumberFormat="1" applyFont="1" applyFill="1" applyBorder="1" applyAlignment="1">
      <alignment horizontal="right" vertical="center" wrapText="1"/>
    </xf>
    <xf numFmtId="9" fontId="21" fillId="3" borderId="3" xfId="0" applyNumberFormat="1" applyFont="1" applyFill="1" applyBorder="1" applyAlignment="1">
      <alignment vertical="center" wrapText="1"/>
    </xf>
    <xf numFmtId="9" fontId="21" fillId="3" borderId="11" xfId="0" applyNumberFormat="1" applyFont="1" applyFill="1" applyBorder="1" applyAlignment="1">
      <alignment vertical="center" wrapText="1"/>
    </xf>
    <xf numFmtId="9" fontId="21" fillId="3" borderId="6" xfId="0" applyNumberFormat="1" applyFont="1" applyFill="1" applyBorder="1" applyAlignment="1">
      <alignment vertical="center" wrapText="1"/>
    </xf>
    <xf numFmtId="9" fontId="21" fillId="0" borderId="11" xfId="0" applyNumberFormat="1" applyFont="1" applyBorder="1" applyAlignment="1">
      <alignment wrapText="1"/>
    </xf>
    <xf numFmtId="9" fontId="21" fillId="3" borderId="3" xfId="0" applyNumberFormat="1" applyFont="1" applyFill="1" applyBorder="1" applyAlignment="1">
      <alignment horizontal="left" vertical="center" wrapText="1"/>
    </xf>
    <xf numFmtId="9" fontId="21" fillId="3" borderId="1" xfId="0" applyNumberFormat="1" applyFont="1" applyFill="1" applyBorder="1" applyAlignment="1">
      <alignment vertical="center" wrapText="1"/>
    </xf>
    <xf numFmtId="0" fontId="21" fillId="0" borderId="11" xfId="0" applyFont="1" applyBorder="1" applyAlignment="1">
      <alignment vertical="center" wrapText="1"/>
    </xf>
    <xf numFmtId="44" fontId="21" fillId="3" borderId="3" xfId="0" applyNumberFormat="1" applyFont="1" applyFill="1" applyBorder="1" applyAlignment="1">
      <alignment vertical="center" wrapText="1"/>
    </xf>
    <xf numFmtId="44" fontId="21" fillId="3" borderId="11" xfId="0" applyNumberFormat="1" applyFont="1" applyFill="1" applyBorder="1" applyAlignment="1">
      <alignment vertical="center" wrapText="1"/>
    </xf>
    <xf numFmtId="44" fontId="21" fillId="3" borderId="6" xfId="0" applyNumberFormat="1" applyFont="1" applyFill="1" applyBorder="1" applyAlignment="1">
      <alignment vertical="center" wrapText="1"/>
    </xf>
    <xf numFmtId="0" fontId="27" fillId="0" borderId="1" xfId="0" applyFont="1" applyBorder="1" applyAlignment="1">
      <alignment horizontal="center" vertical="center" wrapText="1"/>
    </xf>
    <xf numFmtId="44" fontId="27" fillId="0" borderId="1" xfId="0" applyNumberFormat="1" applyFont="1" applyBorder="1" applyAlignment="1">
      <alignment horizontal="right" wrapText="1"/>
    </xf>
    <xf numFmtId="44" fontId="27" fillId="0" borderId="1" xfId="0" applyNumberFormat="1" applyFont="1" applyBorder="1" applyAlignment="1">
      <alignment wrapText="1"/>
    </xf>
    <xf numFmtId="44" fontId="21" fillId="0" borderId="1" xfId="0" applyNumberFormat="1" applyFont="1" applyBorder="1" applyAlignment="1">
      <alignment horizontal="right" wrapText="1"/>
    </xf>
    <xf numFmtId="44" fontId="27" fillId="0" borderId="1" xfId="0" applyNumberFormat="1" applyFont="1" applyBorder="1" applyAlignment="1">
      <alignment horizontal="center" vertical="center" wrapText="1"/>
    </xf>
    <xf numFmtId="0" fontId="27" fillId="0" borderId="5" xfId="0" applyFont="1" applyBorder="1" applyAlignment="1">
      <alignment horizontal="center" vertical="center" wrapText="1"/>
    </xf>
    <xf numFmtId="44" fontId="27" fillId="0" borderId="5" xfId="0" applyNumberFormat="1" applyFont="1" applyBorder="1" applyAlignment="1">
      <alignment horizontal="center" vertical="center" wrapText="1"/>
    </xf>
    <xf numFmtId="0" fontId="27" fillId="3" borderId="25" xfId="0" applyFont="1" applyFill="1" applyBorder="1" applyAlignment="1">
      <alignment vertical="center" wrapText="1"/>
    </xf>
    <xf numFmtId="0" fontId="27" fillId="0" borderId="3" xfId="0" applyFont="1" applyBorder="1" applyAlignment="1">
      <alignment vertical="center" wrapText="1"/>
    </xf>
    <xf numFmtId="44" fontId="27" fillId="3" borderId="3" xfId="0" applyNumberFormat="1" applyFont="1" applyFill="1" applyBorder="1" applyAlignment="1">
      <alignment vertical="center" wrapText="1"/>
    </xf>
    <xf numFmtId="9" fontId="27" fillId="3" borderId="3" xfId="0" applyNumberFormat="1" applyFont="1" applyFill="1" applyBorder="1" applyAlignment="1">
      <alignment vertical="center" wrapText="1"/>
    </xf>
    <xf numFmtId="44" fontId="27" fillId="3" borderId="7" xfId="3" applyFont="1" applyFill="1" applyBorder="1" applyAlignment="1">
      <alignment vertical="center" wrapText="1"/>
    </xf>
    <xf numFmtId="0" fontId="27" fillId="3" borderId="3" xfId="0" applyFont="1" applyFill="1" applyBorder="1" applyAlignment="1">
      <alignment vertical="center" wrapText="1"/>
    </xf>
    <xf numFmtId="44" fontId="27" fillId="0" borderId="3" xfId="3" applyFont="1" applyBorder="1" applyAlignment="1">
      <alignment vertical="center" wrapText="1"/>
    </xf>
    <xf numFmtId="44" fontId="27" fillId="0" borderId="1" xfId="3" applyFont="1" applyBorder="1" applyAlignment="1">
      <alignment vertical="center" wrapText="1"/>
    </xf>
    <xf numFmtId="0" fontId="27" fillId="3" borderId="26" xfId="0" applyFont="1" applyFill="1" applyBorder="1" applyAlignment="1">
      <alignment vertical="center" wrapText="1"/>
    </xf>
    <xf numFmtId="0" fontId="27" fillId="0" borderId="11" xfId="0" applyFont="1" applyBorder="1" applyAlignment="1">
      <alignment vertical="center" wrapText="1"/>
    </xf>
    <xf numFmtId="44" fontId="27" fillId="3" borderId="11" xfId="0" applyNumberFormat="1" applyFont="1" applyFill="1" applyBorder="1" applyAlignment="1">
      <alignment vertical="center" wrapText="1"/>
    </xf>
    <xf numFmtId="9" fontId="27" fillId="3" borderId="11" xfId="0" applyNumberFormat="1" applyFont="1" applyFill="1" applyBorder="1" applyAlignment="1">
      <alignment vertical="center" wrapText="1"/>
    </xf>
    <xf numFmtId="44" fontId="27" fillId="3" borderId="13" xfId="3" applyFont="1" applyFill="1" applyBorder="1" applyAlignment="1">
      <alignment vertical="center" wrapText="1"/>
    </xf>
    <xf numFmtId="9" fontId="21" fillId="0" borderId="1" xfId="0" applyNumberFormat="1" applyFont="1" applyBorder="1" applyAlignment="1">
      <alignment horizontal="center" vertical="center" wrapText="1"/>
    </xf>
    <xf numFmtId="44" fontId="21" fillId="0" borderId="11" xfId="0" applyNumberFormat="1" applyFont="1" applyBorder="1" applyAlignment="1">
      <alignment wrapText="1"/>
    </xf>
    <xf numFmtId="0" fontId="21" fillId="2" borderId="25" xfId="0" applyFont="1" applyFill="1" applyBorder="1" applyAlignment="1">
      <alignment horizontal="left" vertical="center" wrapText="1"/>
    </xf>
    <xf numFmtId="0" fontId="21" fillId="2" borderId="25" xfId="0" applyFont="1" applyFill="1" applyBorder="1" applyAlignment="1">
      <alignment vertical="center" wrapText="1"/>
    </xf>
    <xf numFmtId="0" fontId="27" fillId="2" borderId="25" xfId="0" applyFont="1" applyFill="1" applyBorder="1" applyAlignment="1">
      <alignment horizontal="right" wrapText="1"/>
    </xf>
    <xf numFmtId="0" fontId="25" fillId="2" borderId="3" xfId="3" applyNumberFormat="1" applyFont="1" applyFill="1" applyBorder="1" applyAlignment="1">
      <alignment vertical="center" wrapText="1"/>
    </xf>
    <xf numFmtId="0" fontId="25" fillId="2" borderId="1" xfId="3" applyNumberFormat="1" applyFont="1" applyFill="1" applyBorder="1" applyAlignment="1">
      <alignment vertical="center" wrapText="1"/>
    </xf>
    <xf numFmtId="0" fontId="22" fillId="0" borderId="37" xfId="0" applyFont="1" applyBorder="1" applyAlignment="1">
      <alignment vertical="center"/>
    </xf>
    <xf numFmtId="0" fontId="40" fillId="0" borderId="37" xfId="0" applyFont="1" applyBorder="1" applyAlignment="1">
      <alignment vertical="center"/>
    </xf>
    <xf numFmtId="0" fontId="22" fillId="0" borderId="37" xfId="0" applyFont="1" applyBorder="1" applyAlignment="1">
      <alignment vertical="center" wrapText="1"/>
    </xf>
    <xf numFmtId="0" fontId="40" fillId="0" borderId="38" xfId="0" applyFont="1" applyBorder="1" applyAlignment="1">
      <alignment vertical="center" wrapText="1"/>
    </xf>
    <xf numFmtId="0" fontId="39" fillId="0" borderId="39" xfId="0" applyFont="1" applyBorder="1" applyAlignment="1">
      <alignment vertical="center" wrapText="1"/>
    </xf>
    <xf numFmtId="0" fontId="41" fillId="0" borderId="40" xfId="0" applyFont="1" applyBorder="1" applyAlignment="1">
      <alignment vertical="center" wrapText="1"/>
    </xf>
    <xf numFmtId="0" fontId="42" fillId="0" borderId="42" xfId="0" applyFont="1" applyBorder="1" applyAlignment="1">
      <alignment horizontal="left" vertical="center" wrapText="1"/>
    </xf>
    <xf numFmtId="0" fontId="22" fillId="0" borderId="43" xfId="0" applyFont="1" applyBorder="1" applyAlignment="1">
      <alignment vertical="center" wrapText="1"/>
    </xf>
    <xf numFmtId="0" fontId="42" fillId="0" borderId="42" xfId="0" applyFont="1" applyBorder="1" applyAlignment="1">
      <alignment vertical="center" wrapText="1"/>
    </xf>
    <xf numFmtId="0" fontId="22" fillId="0" borderId="46" xfId="0" applyFont="1" applyBorder="1" applyAlignment="1">
      <alignment vertical="center" wrapText="1"/>
    </xf>
    <xf numFmtId="0" fontId="22" fillId="7" borderId="0" xfId="0" applyFont="1" applyFill="1" applyAlignment="1">
      <alignment vertical="center" wrapText="1"/>
    </xf>
    <xf numFmtId="0" fontId="42" fillId="0" borderId="44" xfId="0" applyFont="1" applyBorder="1" applyAlignment="1">
      <alignment vertical="center"/>
    </xf>
    <xf numFmtId="0" fontId="43" fillId="0" borderId="44" xfId="1" applyFont="1" applyBorder="1" applyAlignment="1" applyProtection="1">
      <alignment vertical="center"/>
    </xf>
    <xf numFmtId="0" fontId="22" fillId="0" borderId="45" xfId="1" applyFont="1" applyBorder="1" applyAlignment="1" applyProtection="1">
      <alignment vertical="center"/>
    </xf>
    <xf numFmtId="0" fontId="42" fillId="0" borderId="44" xfId="0" applyFont="1" applyBorder="1" applyAlignment="1">
      <alignment horizontal="left" vertical="center"/>
    </xf>
    <xf numFmtId="0" fontId="22" fillId="0" borderId="44" xfId="0" applyFont="1" applyBorder="1" applyAlignment="1">
      <alignment horizontal="left" vertical="center"/>
    </xf>
    <xf numFmtId="0" fontId="22" fillId="0" borderId="44" xfId="0" applyFont="1" applyBorder="1" applyAlignment="1">
      <alignment horizontal="left" vertical="center" wrapText="1"/>
    </xf>
    <xf numFmtId="0" fontId="22" fillId="0" borderId="45" xfId="0" applyFont="1" applyBorder="1" applyAlignment="1">
      <alignment horizontal="left" vertical="center"/>
    </xf>
    <xf numFmtId="0" fontId="0" fillId="7" borderId="0" xfId="0" applyFill="1"/>
    <xf numFmtId="0" fontId="22" fillId="0" borderId="45" xfId="0" applyFont="1" applyBorder="1" applyAlignment="1">
      <alignment vertical="center" wrapText="1"/>
    </xf>
    <xf numFmtId="0" fontId="45" fillId="0" borderId="44" xfId="0" applyFont="1" applyBorder="1" applyAlignment="1">
      <alignment horizontal="left" vertical="center"/>
    </xf>
    <xf numFmtId="0" fontId="22" fillId="0" borderId="39" xfId="0" applyFont="1" applyBorder="1" applyAlignment="1">
      <alignment vertical="center" wrapText="1"/>
    </xf>
    <xf numFmtId="0" fontId="44" fillId="0" borderId="40" xfId="0" applyFont="1" applyBorder="1" applyAlignment="1">
      <alignment vertical="center"/>
    </xf>
    <xf numFmtId="0" fontId="44" fillId="0" borderId="0" xfId="0" applyFont="1" applyAlignment="1">
      <alignment vertical="center"/>
    </xf>
    <xf numFmtId="0" fontId="22" fillId="0" borderId="0" xfId="0" applyFont="1" applyAlignment="1">
      <alignment vertical="center"/>
    </xf>
    <xf numFmtId="0" fontId="43" fillId="0" borderId="0" xfId="1" applyFont="1" applyAlignment="1" applyProtection="1">
      <alignment vertical="center"/>
    </xf>
    <xf numFmtId="0" fontId="39" fillId="8" borderId="0" xfId="0" applyFont="1" applyFill="1" applyAlignment="1">
      <alignment horizontal="center" vertical="center"/>
    </xf>
    <xf numFmtId="0" fontId="39" fillId="9" borderId="0" xfId="0" applyFont="1" applyFill="1" applyAlignment="1">
      <alignment horizontal="center" vertical="center" wrapText="1"/>
    </xf>
    <xf numFmtId="0" fontId="22" fillId="0" borderId="40" xfId="0" applyFont="1" applyBorder="1" applyAlignment="1">
      <alignment vertical="center" wrapText="1"/>
    </xf>
    <xf numFmtId="0" fontId="45" fillId="0" borderId="40" xfId="0" applyFont="1" applyBorder="1" applyAlignment="1">
      <alignment vertical="center" wrapText="1"/>
    </xf>
    <xf numFmtId="0" fontId="0" fillId="0" borderId="40" xfId="0" applyBorder="1" applyAlignment="1">
      <alignment wrapText="1"/>
    </xf>
    <xf numFmtId="0" fontId="28" fillId="0" borderId="47" xfId="0" applyFont="1" applyBorder="1" applyAlignment="1">
      <alignment vertical="top" wrapText="1"/>
    </xf>
    <xf numFmtId="0" fontId="21" fillId="0" borderId="26" xfId="0" applyFont="1" applyBorder="1" applyAlignment="1">
      <alignment vertical="center" wrapText="1"/>
    </xf>
    <xf numFmtId="44" fontId="21" fillId="0" borderId="11" xfId="0" applyNumberFormat="1" applyFont="1" applyBorder="1" applyAlignment="1">
      <alignment vertical="center" wrapText="1"/>
    </xf>
    <xf numFmtId="9" fontId="21" fillId="0" borderId="11" xfId="0" applyNumberFormat="1" applyFont="1" applyBorder="1" applyAlignment="1">
      <alignment vertical="center" wrapText="1"/>
    </xf>
    <xf numFmtId="0" fontId="21" fillId="2" borderId="25" xfId="0" applyFont="1" applyFill="1" applyBorder="1" applyAlignment="1">
      <alignment horizontal="right"/>
    </xf>
    <xf numFmtId="44" fontId="25" fillId="3" borderId="13" xfId="3" applyFont="1" applyFill="1" applyBorder="1" applyAlignment="1">
      <alignment vertical="center" wrapText="1"/>
    </xf>
    <xf numFmtId="44" fontId="21" fillId="6" borderId="7" xfId="0" applyNumberFormat="1" applyFont="1" applyFill="1" applyBorder="1" applyAlignment="1">
      <alignment horizontal="left"/>
    </xf>
    <xf numFmtId="0" fontId="21" fillId="2" borderId="26" xfId="0" applyFont="1" applyFill="1" applyBorder="1" applyAlignment="1">
      <alignment horizontal="left" vertical="center" wrapText="1" indent="1"/>
    </xf>
    <xf numFmtId="0" fontId="21" fillId="0" borderId="25" xfId="0" applyFont="1" applyBorder="1" applyAlignment="1">
      <alignment vertical="center" wrapText="1"/>
    </xf>
    <xf numFmtId="44" fontId="21" fillId="3" borderId="1" xfId="0" applyNumberFormat="1" applyFont="1" applyFill="1" applyBorder="1" applyAlignment="1">
      <alignment vertical="center" wrapText="1"/>
    </xf>
    <xf numFmtId="44" fontId="21" fillId="0" borderId="20" xfId="3" applyFont="1" applyBorder="1" applyAlignment="1">
      <alignment vertical="center" wrapText="1"/>
    </xf>
    <xf numFmtId="44" fontId="27" fillId="0" borderId="30" xfId="3" applyFont="1" applyBorder="1" applyAlignment="1">
      <alignment vertical="center" wrapText="1"/>
    </xf>
    <xf numFmtId="44" fontId="21" fillId="0" borderId="30" xfId="3" applyFont="1" applyBorder="1" applyAlignment="1">
      <alignment vertical="center" wrapText="1"/>
    </xf>
    <xf numFmtId="9" fontId="21" fillId="0" borderId="5" xfId="0" applyNumberFormat="1" applyFont="1" applyBorder="1" applyAlignment="1">
      <alignment vertical="center" wrapText="1"/>
    </xf>
    <xf numFmtId="44" fontId="27" fillId="0" borderId="1" xfId="0" applyNumberFormat="1" applyFont="1" applyBorder="1" applyAlignment="1">
      <alignment vertical="center" wrapText="1"/>
    </xf>
    <xf numFmtId="0" fontId="27" fillId="0" borderId="1" xfId="0" applyFont="1" applyBorder="1" applyAlignment="1">
      <alignment vertical="center" wrapText="1"/>
    </xf>
    <xf numFmtId="0" fontId="21" fillId="0" borderId="1" xfId="0" applyFont="1" applyBorder="1" applyAlignment="1">
      <alignment vertical="center" wrapText="1"/>
    </xf>
    <xf numFmtId="0" fontId="21" fillId="0" borderId="5" xfId="0" applyFont="1" applyBorder="1" applyAlignment="1">
      <alignment vertical="center" wrapText="1"/>
    </xf>
    <xf numFmtId="0" fontId="27" fillId="0" borderId="25" xfId="0" applyFont="1" applyBorder="1" applyAlignment="1">
      <alignment vertical="center" wrapText="1"/>
    </xf>
    <xf numFmtId="44" fontId="33" fillId="0" borderId="1" xfId="0" applyNumberFormat="1" applyFont="1" applyBorder="1" applyAlignment="1">
      <alignment vertical="center" wrapText="1"/>
    </xf>
    <xf numFmtId="44" fontId="21" fillId="0" borderId="5" xfId="0" applyNumberFormat="1" applyFont="1" applyBorder="1" applyAlignment="1">
      <alignment vertical="center" wrapText="1"/>
    </xf>
    <xf numFmtId="9" fontId="27" fillId="0" borderId="1" xfId="0" applyNumberFormat="1" applyFont="1" applyBorder="1" applyAlignment="1">
      <alignment vertical="center" wrapText="1"/>
    </xf>
    <xf numFmtId="9" fontId="21" fillId="0" borderId="1" xfId="0" applyNumberFormat="1" applyFont="1" applyBorder="1" applyAlignment="1">
      <alignment vertical="center" wrapText="1"/>
    </xf>
    <xf numFmtId="44" fontId="21" fillId="0" borderId="1" xfId="0" applyNumberFormat="1" applyFont="1" applyBorder="1" applyAlignment="1">
      <alignment horizontal="center" vertical="center" wrapText="1"/>
    </xf>
    <xf numFmtId="44" fontId="21" fillId="0" borderId="5" xfId="0" applyNumberFormat="1" applyFont="1" applyBorder="1" applyAlignment="1">
      <alignment wrapText="1"/>
    </xf>
    <xf numFmtId="44" fontId="21" fillId="0" borderId="1" xfId="0" applyNumberFormat="1" applyFont="1" applyBorder="1"/>
    <xf numFmtId="0" fontId="19" fillId="2" borderId="26" xfId="0" applyFont="1" applyFill="1" applyBorder="1"/>
    <xf numFmtId="44" fontId="21" fillId="0" borderId="5" xfId="0" applyNumberFormat="1" applyFont="1" applyBorder="1"/>
    <xf numFmtId="9" fontId="21" fillId="0" borderId="1" xfId="0" applyNumberFormat="1" applyFont="1" applyBorder="1"/>
    <xf numFmtId="0" fontId="27" fillId="0" borderId="26" xfId="0" applyFont="1" applyBorder="1" applyAlignment="1">
      <alignment wrapText="1"/>
    </xf>
    <xf numFmtId="9" fontId="27" fillId="0" borderId="1" xfId="0" applyNumberFormat="1" applyFont="1" applyBorder="1" applyAlignment="1">
      <alignment horizontal="center" vertical="center" wrapText="1"/>
    </xf>
    <xf numFmtId="44" fontId="27" fillId="0" borderId="30" xfId="3" applyFont="1" applyBorder="1" applyAlignment="1">
      <alignment horizontal="center" vertical="center" wrapText="1"/>
    </xf>
    <xf numFmtId="0" fontId="27" fillId="3" borderId="11" xfId="0" applyFont="1" applyFill="1" applyBorder="1" applyAlignment="1">
      <alignment vertical="center" wrapText="1"/>
    </xf>
    <xf numFmtId="44" fontId="27" fillId="0" borderId="11" xfId="3" applyFont="1" applyBorder="1" applyAlignment="1">
      <alignment vertical="center" wrapText="1"/>
    </xf>
    <xf numFmtId="44" fontId="27" fillId="0" borderId="3" xfId="3" applyFont="1" applyBorder="1" applyAlignment="1">
      <alignment vertical="center"/>
    </xf>
    <xf numFmtId="44" fontId="27" fillId="3" borderId="11" xfId="0" applyNumberFormat="1" applyFont="1" applyFill="1" applyBorder="1" applyAlignment="1">
      <alignment horizontal="left" vertical="center" wrapText="1" indent="1"/>
    </xf>
    <xf numFmtId="9" fontId="27" fillId="3" borderId="11" xfId="0" applyNumberFormat="1" applyFont="1" applyFill="1" applyBorder="1" applyAlignment="1">
      <alignment horizontal="left" vertical="center" wrapText="1" indent="1"/>
    </xf>
    <xf numFmtId="0" fontId="27" fillId="3" borderId="1" xfId="0" applyFont="1" applyFill="1" applyBorder="1" applyAlignment="1">
      <alignment vertical="center" wrapText="1"/>
    </xf>
    <xf numFmtId="9" fontId="27" fillId="3" borderId="1" xfId="0" applyNumberFormat="1" applyFont="1" applyFill="1" applyBorder="1" applyAlignment="1">
      <alignment vertical="center" wrapText="1"/>
    </xf>
    <xf numFmtId="0" fontId="21" fillId="6" borderId="7" xfId="0" applyFont="1" applyFill="1" applyBorder="1" applyAlignment="1">
      <alignment horizontal="center"/>
    </xf>
    <xf numFmtId="44" fontId="19" fillId="4" borderId="7" xfId="0" applyNumberFormat="1" applyFont="1" applyFill="1" applyBorder="1" applyAlignment="1">
      <alignment vertical="center" wrapText="1"/>
    </xf>
    <xf numFmtId="44" fontId="19" fillId="4" borderId="3" xfId="3" applyFont="1" applyFill="1" applyBorder="1" applyAlignment="1">
      <alignment vertical="center" wrapText="1"/>
    </xf>
    <xf numFmtId="44" fontId="19" fillId="4" borderId="1" xfId="3" applyFont="1" applyFill="1" applyBorder="1" applyAlignment="1">
      <alignment vertical="center" wrapText="1"/>
    </xf>
    <xf numFmtId="0" fontId="27" fillId="0" borderId="5" xfId="0" applyFont="1" applyBorder="1" applyAlignment="1">
      <alignment horizontal="right" wrapText="1"/>
    </xf>
    <xf numFmtId="9" fontId="27" fillId="0" borderId="5" xfId="0" applyNumberFormat="1" applyFont="1" applyBorder="1" applyAlignment="1">
      <alignment horizontal="right" wrapText="1"/>
    </xf>
    <xf numFmtId="9" fontId="21" fillId="0" borderId="4" xfId="0" applyNumberFormat="1" applyFont="1" applyBorder="1" applyAlignment="1">
      <alignment horizontal="right" wrapText="1"/>
    </xf>
    <xf numFmtId="44" fontId="21" fillId="0" borderId="4" xfId="0" applyNumberFormat="1" applyFont="1" applyBorder="1" applyAlignment="1">
      <alignment wrapText="1"/>
    </xf>
    <xf numFmtId="44" fontId="27" fillId="0" borderId="5" xfId="0" applyNumberFormat="1" applyFont="1" applyBorder="1" applyAlignment="1">
      <alignment wrapText="1"/>
    </xf>
    <xf numFmtId="44" fontId="19" fillId="0" borderId="1" xfId="0" applyNumberFormat="1" applyFont="1" applyBorder="1" applyAlignment="1">
      <alignment wrapText="1"/>
    </xf>
    <xf numFmtId="9" fontId="27" fillId="3" borderId="3" xfId="0" applyNumberFormat="1" applyFont="1" applyFill="1" applyBorder="1" applyAlignment="1">
      <alignment horizontal="left" vertical="center" wrapText="1"/>
    </xf>
    <xf numFmtId="44" fontId="25" fillId="3" borderId="1" xfId="3" applyFont="1" applyFill="1" applyBorder="1" applyAlignment="1">
      <alignment vertical="center" wrapText="1"/>
    </xf>
    <xf numFmtId="0" fontId="19" fillId="2" borderId="0" xfId="0" applyFont="1" applyFill="1" applyAlignment="1">
      <alignment vertical="center" wrapText="1"/>
    </xf>
    <xf numFmtId="44" fontId="19" fillId="6" borderId="7" xfId="3" applyFont="1" applyFill="1" applyBorder="1" applyAlignment="1">
      <alignment horizontal="left" wrapText="1"/>
    </xf>
    <xf numFmtId="0" fontId="21" fillId="2" borderId="56" xfId="0" applyFont="1" applyFill="1" applyBorder="1" applyAlignment="1">
      <alignment vertical="center" wrapText="1"/>
    </xf>
    <xf numFmtId="0" fontId="27" fillId="3" borderId="57" xfId="0" applyFont="1" applyFill="1" applyBorder="1" applyAlignment="1">
      <alignment vertical="center" wrapText="1"/>
    </xf>
    <xf numFmtId="44" fontId="27" fillId="3" borderId="57" xfId="0" applyNumberFormat="1" applyFont="1" applyFill="1" applyBorder="1" applyAlignment="1">
      <alignment vertical="center" wrapText="1"/>
    </xf>
    <xf numFmtId="9" fontId="27" fillId="3" borderId="57" xfId="0" applyNumberFormat="1" applyFont="1" applyFill="1" applyBorder="1" applyAlignment="1">
      <alignment vertical="center" wrapText="1"/>
    </xf>
    <xf numFmtId="0" fontId="21" fillId="3" borderId="57" xfId="0" applyFont="1" applyFill="1" applyBorder="1" applyAlignment="1">
      <alignment vertical="center" wrapText="1"/>
    </xf>
    <xf numFmtId="44" fontId="21" fillId="3" borderId="57" xfId="0" applyNumberFormat="1" applyFont="1" applyFill="1" applyBorder="1" applyAlignment="1">
      <alignment vertical="center" wrapText="1"/>
    </xf>
    <xf numFmtId="9" fontId="21" fillId="3" borderId="57" xfId="0" applyNumberFormat="1" applyFont="1" applyFill="1" applyBorder="1" applyAlignment="1">
      <alignment vertical="center" wrapText="1"/>
    </xf>
    <xf numFmtId="0" fontId="21" fillId="2" borderId="56" xfId="0" applyFont="1" applyFill="1" applyBorder="1" applyAlignment="1">
      <alignment horizontal="right"/>
    </xf>
    <xf numFmtId="0" fontId="21" fillId="0" borderId="57" xfId="0" applyFont="1" applyBorder="1" applyAlignment="1">
      <alignment horizontal="right" wrapText="1"/>
    </xf>
    <xf numFmtId="44" fontId="21" fillId="0" borderId="57" xfId="0" applyNumberFormat="1" applyFont="1" applyBorder="1"/>
    <xf numFmtId="9" fontId="21" fillId="0" borderId="57" xfId="2" applyFont="1" applyBorder="1"/>
    <xf numFmtId="44" fontId="30" fillId="4" borderId="24" xfId="3" applyFont="1" applyFill="1" applyBorder="1" applyAlignment="1">
      <alignment vertical="center" wrapText="1"/>
    </xf>
    <xf numFmtId="0" fontId="37" fillId="4" borderId="59" xfId="0" applyFont="1" applyFill="1" applyBorder="1" applyAlignment="1">
      <alignment horizontal="left" vertical="center"/>
    </xf>
    <xf numFmtId="0" fontId="31" fillId="4" borderId="60" xfId="0" applyFont="1" applyFill="1" applyBorder="1" applyAlignment="1">
      <alignment horizontal="center" vertical="center" wrapText="1"/>
    </xf>
    <xf numFmtId="4" fontId="31" fillId="4" borderId="60" xfId="0" applyNumberFormat="1" applyFont="1" applyFill="1" applyBorder="1" applyAlignment="1">
      <alignment horizontal="center" vertical="center" wrapText="1"/>
    </xf>
    <xf numFmtId="44" fontId="30" fillId="4" borderId="61" xfId="3" applyFont="1" applyFill="1" applyBorder="1" applyAlignment="1">
      <alignment vertical="center" wrapText="1"/>
    </xf>
    <xf numFmtId="0" fontId="30" fillId="4" borderId="62" xfId="0" applyFont="1" applyFill="1" applyBorder="1" applyAlignment="1">
      <alignment vertical="center" wrapText="1"/>
    </xf>
    <xf numFmtId="0" fontId="30" fillId="4" borderId="63" xfId="0" applyFont="1" applyFill="1" applyBorder="1" applyAlignment="1">
      <alignment vertical="center" wrapText="1"/>
    </xf>
    <xf numFmtId="44" fontId="19" fillId="4" borderId="64" xfId="0" applyNumberFormat="1" applyFont="1" applyFill="1" applyBorder="1" applyAlignment="1">
      <alignment vertical="center" wrapText="1"/>
    </xf>
    <xf numFmtId="4" fontId="19" fillId="2" borderId="69" xfId="0" applyNumberFormat="1" applyFont="1" applyFill="1" applyBorder="1" applyAlignment="1">
      <alignment wrapText="1"/>
    </xf>
    <xf numFmtId="44" fontId="27" fillId="0" borderId="70" xfId="0" applyNumberFormat="1" applyFont="1" applyBorder="1" applyAlignment="1">
      <alignment horizontal="right" wrapText="1"/>
    </xf>
    <xf numFmtId="4" fontId="27" fillId="0" borderId="69" xfId="0" applyNumberFormat="1" applyFont="1" applyBorder="1" applyAlignment="1">
      <alignment wrapText="1"/>
    </xf>
    <xf numFmtId="44" fontId="21" fillId="0" borderId="69" xfId="0" applyNumberFormat="1" applyFont="1" applyBorder="1" applyAlignment="1">
      <alignment wrapText="1"/>
    </xf>
    <xf numFmtId="44" fontId="27" fillId="0" borderId="69" xfId="0" applyNumberFormat="1" applyFont="1" applyBorder="1" applyAlignment="1">
      <alignment wrapText="1"/>
    </xf>
    <xf numFmtId="44" fontId="19" fillId="6" borderId="73" xfId="0" applyNumberFormat="1" applyFont="1" applyFill="1" applyBorder="1" applyAlignment="1">
      <alignment horizontal="right" wrapText="1"/>
    </xf>
    <xf numFmtId="44" fontId="19" fillId="6" borderId="74" xfId="0" applyNumberFormat="1" applyFont="1" applyFill="1" applyBorder="1" applyAlignment="1">
      <alignment horizontal="right" wrapText="1"/>
    </xf>
    <xf numFmtId="44" fontId="19" fillId="6" borderId="75" xfId="0" applyNumberFormat="1" applyFont="1" applyFill="1" applyBorder="1" applyAlignment="1">
      <alignment horizontal="right" wrapText="1"/>
    </xf>
    <xf numFmtId="49" fontId="30" fillId="5" borderId="77" xfId="0" applyNumberFormat="1" applyFont="1" applyFill="1" applyBorder="1" applyAlignment="1">
      <alignment vertical="center"/>
    </xf>
    <xf numFmtId="9" fontId="27" fillId="0" borderId="69" xfId="2" applyFont="1" applyBorder="1" applyAlignment="1">
      <alignment horizontal="center" vertical="center" wrapText="1"/>
    </xf>
    <xf numFmtId="9" fontId="21" fillId="0" borderId="69" xfId="2" applyFont="1" applyBorder="1" applyAlignment="1">
      <alignment horizontal="center" vertical="center" wrapText="1"/>
    </xf>
    <xf numFmtId="49" fontId="21" fillId="2" borderId="79" xfId="0" applyNumberFormat="1" applyFont="1" applyFill="1" applyBorder="1"/>
    <xf numFmtId="9" fontId="27" fillId="0" borderId="81" xfId="0" applyNumberFormat="1" applyFont="1" applyBorder="1" applyAlignment="1">
      <alignment horizontal="center" vertical="center" wrapText="1"/>
    </xf>
    <xf numFmtId="0" fontId="19" fillId="6" borderId="83" xfId="0" applyFont="1" applyFill="1" applyBorder="1" applyAlignment="1">
      <alignment horizontal="right" wrapText="1"/>
    </xf>
    <xf numFmtId="4" fontId="19" fillId="6" borderId="83" xfId="0" applyNumberFormat="1" applyFont="1" applyFill="1" applyBorder="1" applyAlignment="1">
      <alignment wrapText="1"/>
    </xf>
    <xf numFmtId="0" fontId="19" fillId="6" borderId="84" xfId="0" applyFont="1" applyFill="1" applyBorder="1" applyAlignment="1">
      <alignment wrapText="1"/>
    </xf>
    <xf numFmtId="4" fontId="19" fillId="0" borderId="3" xfId="0" applyNumberFormat="1" applyFont="1" applyBorder="1" applyAlignment="1">
      <alignment horizontal="right" wrapText="1"/>
    </xf>
    <xf numFmtId="49" fontId="30" fillId="5" borderId="85" xfId="0" applyNumberFormat="1" applyFont="1" applyFill="1" applyBorder="1" applyAlignment="1">
      <alignment vertical="center"/>
    </xf>
    <xf numFmtId="49" fontId="30" fillId="5" borderId="86" xfId="0" applyNumberFormat="1" applyFont="1" applyFill="1" applyBorder="1" applyAlignment="1">
      <alignment vertical="center"/>
    </xf>
    <xf numFmtId="0" fontId="30" fillId="5" borderId="86" xfId="0" applyFont="1" applyFill="1" applyBorder="1" applyAlignment="1">
      <alignment vertical="center" wrapText="1"/>
    </xf>
    <xf numFmtId="44" fontId="27" fillId="0" borderId="69" xfId="0" applyNumberFormat="1" applyFont="1" applyBorder="1" applyAlignment="1">
      <alignment horizontal="right" wrapText="1"/>
    </xf>
    <xf numFmtId="44" fontId="21" fillId="0" borderId="69" xfId="0" applyNumberFormat="1" applyFont="1" applyBorder="1" applyAlignment="1">
      <alignment horizontal="right" wrapText="1"/>
    </xf>
    <xf numFmtId="0" fontId="23" fillId="6" borderId="83" xfId="0" applyFont="1" applyFill="1" applyBorder="1" applyAlignment="1">
      <alignment horizontal="right" wrapText="1"/>
    </xf>
    <xf numFmtId="4" fontId="23" fillId="6" borderId="83" xfId="0" applyNumberFormat="1" applyFont="1" applyFill="1" applyBorder="1" applyAlignment="1">
      <alignment wrapText="1"/>
    </xf>
    <xf numFmtId="9" fontId="27" fillId="0" borderId="81" xfId="2" applyFont="1" applyBorder="1" applyAlignment="1">
      <alignment wrapText="1"/>
    </xf>
    <xf numFmtId="9" fontId="21" fillId="0" borderId="76" xfId="2" applyFont="1" applyBorder="1" applyAlignment="1">
      <alignment wrapText="1"/>
    </xf>
    <xf numFmtId="0" fontId="23" fillId="6" borderId="84" xfId="0" applyFont="1" applyFill="1" applyBorder="1" applyAlignment="1">
      <alignment wrapText="1"/>
    </xf>
    <xf numFmtId="44" fontId="21" fillId="0" borderId="44" xfId="0" applyNumberFormat="1" applyFont="1" applyBorder="1" applyAlignment="1">
      <alignment horizontal="right" wrapText="1"/>
    </xf>
    <xf numFmtId="44" fontId="23" fillId="6" borderId="45" xfId="0" applyNumberFormat="1" applyFont="1" applyFill="1" applyBorder="1" applyAlignment="1">
      <alignment horizontal="right" wrapText="1"/>
    </xf>
    <xf numFmtId="4" fontId="23" fillId="6" borderId="88" xfId="0" applyNumberFormat="1" applyFont="1" applyFill="1" applyBorder="1" applyAlignment="1">
      <alignment horizontal="right" wrapText="1"/>
    </xf>
    <xf numFmtId="4" fontId="23" fillId="6" borderId="75" xfId="0" applyNumberFormat="1" applyFont="1" applyFill="1" applyBorder="1" applyAlignment="1">
      <alignment horizontal="right" wrapText="1"/>
    </xf>
    <xf numFmtId="44" fontId="27" fillId="0" borderId="71" xfId="0" applyNumberFormat="1" applyFont="1" applyBorder="1" applyAlignment="1">
      <alignment horizontal="right" wrapText="1"/>
    </xf>
    <xf numFmtId="44" fontId="21" fillId="0" borderId="71" xfId="0" applyNumberFormat="1" applyFont="1" applyBorder="1" applyAlignment="1">
      <alignment horizontal="right" wrapText="1"/>
    </xf>
    <xf numFmtId="4" fontId="23" fillId="6" borderId="73" xfId="0" applyNumberFormat="1" applyFont="1" applyFill="1" applyBorder="1" applyAlignment="1">
      <alignment horizontal="right" wrapText="1"/>
    </xf>
    <xf numFmtId="4" fontId="23" fillId="6" borderId="74" xfId="0" applyNumberFormat="1" applyFont="1" applyFill="1" applyBorder="1" applyAlignment="1">
      <alignment horizontal="right" wrapText="1"/>
    </xf>
    <xf numFmtId="0" fontId="31" fillId="5" borderId="86" xfId="0" applyFont="1" applyFill="1" applyBorder="1" applyAlignment="1">
      <alignment horizontal="center" vertical="center" wrapText="1"/>
    </xf>
    <xf numFmtId="4" fontId="31" fillId="5" borderId="86" xfId="0" applyNumberFormat="1" applyFont="1" applyFill="1" applyBorder="1" applyAlignment="1">
      <alignment horizontal="center" vertical="center" wrapText="1"/>
    </xf>
    <xf numFmtId="0" fontId="31" fillId="5" borderId="87" xfId="0" applyFont="1" applyFill="1" applyBorder="1" applyAlignment="1">
      <alignment horizontal="center" vertical="center" wrapText="1"/>
    </xf>
    <xf numFmtId="9" fontId="27" fillId="0" borderId="81" xfId="2" applyFont="1" applyBorder="1" applyAlignment="1">
      <alignment horizontal="right"/>
    </xf>
    <xf numFmtId="49" fontId="25" fillId="2" borderId="77" xfId="0" applyNumberFormat="1" applyFont="1" applyFill="1" applyBorder="1"/>
    <xf numFmtId="9" fontId="21" fillId="0" borderId="81" xfId="2" applyFont="1" applyBorder="1" applyAlignment="1">
      <alignment wrapText="1"/>
    </xf>
    <xf numFmtId="9" fontId="21" fillId="0" borderId="81" xfId="2" applyFont="1" applyBorder="1" applyAlignment="1">
      <alignment horizontal="right"/>
    </xf>
    <xf numFmtId="0" fontId="19" fillId="2" borderId="3" xfId="0" applyFont="1" applyFill="1" applyBorder="1"/>
    <xf numFmtId="44" fontId="21" fillId="0" borderId="70" xfId="0" applyNumberFormat="1" applyFont="1" applyBorder="1"/>
    <xf numFmtId="4" fontId="19" fillId="6" borderId="73" xfId="0" applyNumberFormat="1" applyFont="1" applyFill="1" applyBorder="1"/>
    <xf numFmtId="4" fontId="19" fillId="6" borderId="74" xfId="0" applyNumberFormat="1" applyFont="1" applyFill="1" applyBorder="1" applyAlignment="1">
      <alignment horizontal="right" wrapText="1"/>
    </xf>
    <xf numFmtId="4" fontId="21" fillId="2" borderId="70" xfId="0" applyNumberFormat="1" applyFont="1" applyFill="1" applyBorder="1"/>
    <xf numFmtId="4" fontId="21" fillId="0" borderId="71" xfId="0" applyNumberFormat="1" applyFont="1" applyBorder="1" applyAlignment="1">
      <alignment horizontal="right" wrapText="1"/>
    </xf>
    <xf numFmtId="4" fontId="21" fillId="0" borderId="69" xfId="0" applyNumberFormat="1" applyFont="1" applyBorder="1" applyAlignment="1">
      <alignment wrapText="1"/>
    </xf>
    <xf numFmtId="4" fontId="19" fillId="6" borderId="74" xfId="0" applyNumberFormat="1" applyFont="1" applyFill="1" applyBorder="1" applyAlignment="1">
      <alignment wrapText="1"/>
    </xf>
    <xf numFmtId="4" fontId="19" fillId="6" borderId="75" xfId="0" applyNumberFormat="1" applyFont="1" applyFill="1" applyBorder="1" applyAlignment="1">
      <alignment wrapText="1"/>
    </xf>
    <xf numFmtId="4" fontId="19" fillId="6" borderId="73" xfId="0" applyNumberFormat="1" applyFont="1" applyFill="1" applyBorder="1" applyAlignment="1">
      <alignment wrapText="1"/>
    </xf>
    <xf numFmtId="4" fontId="21" fillId="0" borderId="69" xfId="0" applyNumberFormat="1" applyFont="1" applyBorder="1" applyAlignment="1">
      <alignment horizontal="right" wrapText="1"/>
    </xf>
    <xf numFmtId="4" fontId="30" fillId="5" borderId="65" xfId="0" applyNumberFormat="1" applyFont="1" applyFill="1" applyBorder="1" applyAlignment="1">
      <alignment horizontal="right" vertical="center" wrapText="1"/>
    </xf>
    <xf numFmtId="4" fontId="30" fillId="5" borderId="66" xfId="0" applyNumberFormat="1" applyFont="1" applyFill="1" applyBorder="1" applyAlignment="1">
      <alignment horizontal="right" vertical="center" wrapText="1"/>
    </xf>
    <xf numFmtId="4" fontId="30" fillId="5" borderId="67" xfId="0" applyNumberFormat="1" applyFont="1" applyFill="1" applyBorder="1" applyAlignment="1">
      <alignment horizontal="right" vertical="center" wrapText="1"/>
    </xf>
    <xf numFmtId="4" fontId="30" fillId="5" borderId="70" xfId="0" applyNumberFormat="1" applyFont="1" applyFill="1" applyBorder="1" applyAlignment="1">
      <alignment horizontal="right" vertical="center" wrapText="1"/>
    </xf>
    <xf numFmtId="4" fontId="30" fillId="5" borderId="69" xfId="0" applyNumberFormat="1" applyFont="1" applyFill="1" applyBorder="1" applyAlignment="1">
      <alignment horizontal="right" vertical="center" wrapText="1"/>
    </xf>
    <xf numFmtId="4" fontId="30" fillId="5" borderId="73" xfId="0" applyNumberFormat="1" applyFont="1" applyFill="1" applyBorder="1" applyAlignment="1">
      <alignment horizontal="right" vertical="center" wrapText="1"/>
    </xf>
    <xf numFmtId="4" fontId="30" fillId="5" borderId="74" xfId="0" applyNumberFormat="1" applyFont="1" applyFill="1" applyBorder="1" applyAlignment="1">
      <alignment wrapText="1"/>
    </xf>
    <xf numFmtId="4" fontId="30" fillId="5" borderId="75" xfId="0" applyNumberFormat="1" applyFont="1" applyFill="1" applyBorder="1" applyAlignment="1">
      <alignment wrapText="1"/>
    </xf>
    <xf numFmtId="0" fontId="21" fillId="2" borderId="77" xfId="0" applyFont="1" applyFill="1" applyBorder="1"/>
    <xf numFmtId="0" fontId="19" fillId="6" borderId="83" xfId="0" applyFont="1" applyFill="1" applyBorder="1"/>
    <xf numFmtId="4" fontId="19" fillId="6" borderId="83" xfId="0" applyNumberFormat="1" applyFont="1" applyFill="1" applyBorder="1"/>
    <xf numFmtId="0" fontId="19" fillId="6" borderId="84" xfId="0" applyFont="1" applyFill="1" applyBorder="1"/>
    <xf numFmtId="49" fontId="30" fillId="5" borderId="89" xfId="0" applyNumberFormat="1" applyFont="1" applyFill="1" applyBorder="1" applyAlignment="1">
      <alignment vertical="center"/>
    </xf>
    <xf numFmtId="49" fontId="30" fillId="5" borderId="90" xfId="0" applyNumberFormat="1" applyFont="1" applyFill="1" applyBorder="1" applyAlignment="1">
      <alignment vertical="center"/>
    </xf>
    <xf numFmtId="49" fontId="21" fillId="2" borderId="92" xfId="0" applyNumberFormat="1" applyFont="1" applyFill="1" applyBorder="1" applyAlignment="1">
      <alignment vertical="center"/>
    </xf>
    <xf numFmtId="49" fontId="19" fillId="2" borderId="0" xfId="0" applyNumberFormat="1" applyFont="1" applyFill="1" applyAlignment="1">
      <alignment vertical="center"/>
    </xf>
    <xf numFmtId="49" fontId="21" fillId="2" borderId="77" xfId="0" applyNumberFormat="1" applyFont="1" applyFill="1" applyBorder="1" applyAlignment="1">
      <alignment horizontal="left"/>
    </xf>
    <xf numFmtId="0" fontId="21" fillId="2" borderId="72" xfId="0" applyFont="1" applyFill="1" applyBorder="1"/>
    <xf numFmtId="9" fontId="21" fillId="0" borderId="69" xfId="2" applyFont="1" applyBorder="1"/>
    <xf numFmtId="49" fontId="30" fillId="5" borderId="82" xfId="0" applyNumberFormat="1" applyFont="1" applyFill="1" applyBorder="1" applyAlignment="1">
      <alignment vertical="center"/>
    </xf>
    <xf numFmtId="49" fontId="30" fillId="5" borderId="83" xfId="0" applyNumberFormat="1" applyFont="1" applyFill="1" applyBorder="1" applyAlignment="1">
      <alignment vertical="center"/>
    </xf>
    <xf numFmtId="0" fontId="30" fillId="5" borderId="83" xfId="0" applyFont="1" applyFill="1" applyBorder="1" applyAlignment="1">
      <alignment vertical="center" wrapText="1"/>
    </xf>
    <xf numFmtId="0" fontId="37" fillId="5" borderId="83" xfId="0" applyFont="1" applyFill="1" applyBorder="1" applyAlignment="1">
      <alignment horizontal="left" vertical="center"/>
    </xf>
    <xf numFmtId="0" fontId="31" fillId="5" borderId="83" xfId="0" applyFont="1" applyFill="1" applyBorder="1" applyAlignment="1">
      <alignment horizontal="center" vertical="center" wrapText="1"/>
    </xf>
    <xf numFmtId="4" fontId="31" fillId="5" borderId="83" xfId="0" applyNumberFormat="1" applyFont="1" applyFill="1" applyBorder="1" applyAlignment="1">
      <alignment horizontal="center" vertical="center" wrapText="1"/>
    </xf>
    <xf numFmtId="0" fontId="31" fillId="5" borderId="84" xfId="0" applyFont="1" applyFill="1" applyBorder="1" applyAlignment="1">
      <alignment horizontal="center" vertical="center" wrapText="1"/>
    </xf>
    <xf numFmtId="0" fontId="27" fillId="0" borderId="1" xfId="0" applyFont="1" applyBorder="1" applyAlignment="1">
      <alignment horizontal="right" wrapText="1"/>
    </xf>
    <xf numFmtId="44" fontId="27" fillId="0" borderId="1" xfId="0" applyNumberFormat="1" applyFont="1" applyBorder="1"/>
    <xf numFmtId="9" fontId="27" fillId="0" borderId="69" xfId="2" applyFont="1" applyBorder="1"/>
    <xf numFmtId="0" fontId="30" fillId="5" borderId="73" xfId="0" applyFont="1" applyFill="1" applyBorder="1" applyAlignment="1">
      <alignment horizontal="center" vertical="center" wrapText="1"/>
    </xf>
    <xf numFmtId="0" fontId="27" fillId="0" borderId="70" xfId="0" applyFont="1" applyBorder="1" applyAlignment="1">
      <alignment horizontal="center" vertical="center" wrapText="1"/>
    </xf>
    <xf numFmtId="0" fontId="21" fillId="0" borderId="70" xfId="0" applyFont="1" applyBorder="1" applyAlignment="1">
      <alignment horizontal="center" vertical="center" wrapText="1"/>
    </xf>
    <xf numFmtId="0" fontId="27" fillId="0" borderId="71" xfId="0" applyFont="1" applyBorder="1" applyAlignment="1">
      <alignment horizontal="center" vertical="center" wrapText="1"/>
    </xf>
    <xf numFmtId="0" fontId="19" fillId="6" borderId="82" xfId="0" applyFont="1" applyFill="1" applyBorder="1" applyAlignment="1">
      <alignment wrapText="1"/>
    </xf>
    <xf numFmtId="0" fontId="27" fillId="0" borderId="71" xfId="0" applyFont="1" applyBorder="1" applyAlignment="1">
      <alignment wrapText="1"/>
    </xf>
    <xf numFmtId="0" fontId="21" fillId="0" borderId="68" xfId="0" applyFont="1" applyBorder="1" applyAlignment="1">
      <alignment wrapText="1"/>
    </xf>
    <xf numFmtId="0" fontId="23" fillId="6" borderId="82" xfId="0" applyFont="1" applyFill="1" applyBorder="1" applyAlignment="1">
      <alignment wrapText="1"/>
    </xf>
    <xf numFmtId="0" fontId="21" fillId="0" borderId="71" xfId="0" applyFont="1" applyBorder="1" applyAlignment="1">
      <alignment wrapText="1"/>
    </xf>
    <xf numFmtId="0" fontId="21" fillId="2" borderId="70" xfId="0" applyFont="1" applyFill="1" applyBorder="1" applyAlignment="1">
      <alignment horizontal="right"/>
    </xf>
    <xf numFmtId="0" fontId="19" fillId="6" borderId="82" xfId="0" applyFont="1" applyFill="1" applyBorder="1"/>
    <xf numFmtId="0" fontId="21" fillId="6" borderId="84" xfId="0" applyFont="1" applyFill="1" applyBorder="1" applyAlignment="1">
      <alignment horizontal="left"/>
    </xf>
    <xf numFmtId="0" fontId="19" fillId="6" borderId="98" xfId="0" applyFont="1" applyFill="1" applyBorder="1"/>
    <xf numFmtId="0" fontId="19" fillId="6" borderId="99" xfId="0" applyFont="1" applyFill="1" applyBorder="1"/>
    <xf numFmtId="4" fontId="19" fillId="6" borderId="99" xfId="0" applyNumberFormat="1" applyFont="1" applyFill="1" applyBorder="1"/>
    <xf numFmtId="0" fontId="19" fillId="6" borderId="100" xfId="0" applyFont="1" applyFill="1" applyBorder="1"/>
    <xf numFmtId="49" fontId="21" fillId="2" borderId="92" xfId="0" applyNumberFormat="1" applyFont="1" applyFill="1" applyBorder="1"/>
    <xf numFmtId="49" fontId="21" fillId="2" borderId="0" xfId="0" applyNumberFormat="1" applyFont="1" applyFill="1"/>
    <xf numFmtId="0" fontId="19" fillId="2" borderId="0" xfId="0" applyFont="1" applyFill="1" applyAlignment="1">
      <alignment horizontal="left" wrapText="1"/>
    </xf>
    <xf numFmtId="49" fontId="30" fillId="5" borderId="98" xfId="0" applyNumberFormat="1" applyFont="1" applyFill="1" applyBorder="1" applyAlignment="1">
      <alignment vertical="center"/>
    </xf>
    <xf numFmtId="49" fontId="31" fillId="5" borderId="99" xfId="0" applyNumberFormat="1" applyFont="1" applyFill="1" applyBorder="1" applyAlignment="1">
      <alignment vertical="center"/>
    </xf>
    <xf numFmtId="0" fontId="30" fillId="5" borderId="100" xfId="0" applyFont="1" applyFill="1" applyBorder="1" applyAlignment="1">
      <alignment vertical="center" wrapText="1"/>
    </xf>
    <xf numFmtId="49" fontId="30" fillId="5" borderId="99" xfId="0" applyNumberFormat="1" applyFont="1" applyFill="1" applyBorder="1" applyAlignment="1">
      <alignment vertical="center"/>
    </xf>
    <xf numFmtId="0" fontId="21" fillId="2" borderId="79" xfId="0" applyFont="1" applyFill="1" applyBorder="1"/>
    <xf numFmtId="0" fontId="21" fillId="2" borderId="13" xfId="0" applyFont="1" applyFill="1" applyBorder="1"/>
    <xf numFmtId="0" fontId="19" fillId="2" borderId="13" xfId="0" applyFont="1" applyFill="1" applyBorder="1"/>
    <xf numFmtId="0" fontId="31" fillId="5" borderId="98" xfId="0" applyFont="1" applyFill="1" applyBorder="1"/>
    <xf numFmtId="0" fontId="31" fillId="5" borderId="99" xfId="0" applyFont="1" applyFill="1" applyBorder="1"/>
    <xf numFmtId="0" fontId="30" fillId="5" borderId="100" xfId="0" applyFont="1" applyFill="1" applyBorder="1"/>
    <xf numFmtId="49" fontId="21" fillId="2" borderId="79" xfId="0" applyNumberFormat="1" applyFont="1" applyFill="1" applyBorder="1" applyAlignment="1">
      <alignment horizontal="left"/>
    </xf>
    <xf numFmtId="49" fontId="21" fillId="2" borderId="13" xfId="0" applyNumberFormat="1" applyFont="1" applyFill="1" applyBorder="1" applyAlignment="1">
      <alignment horizontal="left" indent="1"/>
    </xf>
    <xf numFmtId="4" fontId="31" fillId="5" borderId="101" xfId="0" applyNumberFormat="1" applyFont="1" applyFill="1" applyBorder="1" applyAlignment="1">
      <alignment horizontal="right" vertical="center" wrapText="1"/>
    </xf>
    <xf numFmtId="4" fontId="30" fillId="5" borderId="102" xfId="0" applyNumberFormat="1" applyFont="1" applyFill="1" applyBorder="1" applyAlignment="1">
      <alignment wrapText="1"/>
    </xf>
    <xf numFmtId="4" fontId="30" fillId="5" borderId="103" xfId="0" applyNumberFormat="1" applyFont="1" applyFill="1" applyBorder="1" applyAlignment="1">
      <alignment wrapText="1"/>
    </xf>
    <xf numFmtId="4" fontId="31" fillId="5" borderId="101" xfId="0" applyNumberFormat="1" applyFont="1" applyFill="1" applyBorder="1" applyAlignment="1">
      <alignment horizontal="center" vertical="center" wrapText="1"/>
    </xf>
    <xf numFmtId="0" fontId="30" fillId="5" borderId="102" xfId="0" applyFont="1" applyFill="1" applyBorder="1" applyAlignment="1">
      <alignment horizontal="center" vertical="center" wrapText="1"/>
    </xf>
    <xf numFmtId="0" fontId="30" fillId="5" borderId="103" xfId="0" applyFont="1" applyFill="1" applyBorder="1" applyAlignment="1">
      <alignment horizontal="center" vertical="center" wrapText="1"/>
    </xf>
    <xf numFmtId="44" fontId="27" fillId="0" borderId="43" xfId="0" applyNumberFormat="1" applyFont="1" applyBorder="1" applyAlignment="1">
      <alignment horizontal="right" wrapText="1"/>
    </xf>
    <xf numFmtId="4" fontId="19" fillId="0" borderId="11" xfId="0" applyNumberFormat="1" applyFont="1" applyBorder="1" applyAlignment="1">
      <alignment wrapText="1"/>
    </xf>
    <xf numFmtId="44" fontId="27" fillId="0" borderId="81" xfId="0" applyNumberFormat="1" applyFont="1" applyBorder="1" applyAlignment="1">
      <alignment wrapText="1"/>
    </xf>
    <xf numFmtId="0" fontId="36" fillId="5" borderId="101" xfId="0" applyFont="1" applyFill="1" applyBorder="1" applyAlignment="1">
      <alignment horizontal="center" vertical="center" wrapText="1"/>
    </xf>
    <xf numFmtId="0" fontId="36" fillId="5" borderId="102" xfId="0" applyFont="1" applyFill="1" applyBorder="1" applyAlignment="1">
      <alignment horizontal="center" vertical="center" wrapText="1"/>
    </xf>
    <xf numFmtId="0" fontId="36" fillId="5" borderId="103" xfId="0" applyFont="1" applyFill="1" applyBorder="1" applyAlignment="1">
      <alignment horizontal="center" vertical="center" wrapText="1"/>
    </xf>
    <xf numFmtId="0" fontId="31" fillId="5" borderId="101" xfId="0" applyFont="1" applyFill="1" applyBorder="1" applyAlignment="1">
      <alignment horizontal="center" vertical="center" wrapText="1"/>
    </xf>
    <xf numFmtId="4" fontId="36" fillId="5" borderId="102" xfId="0" applyNumberFormat="1" applyFont="1" applyFill="1" applyBorder="1" applyAlignment="1">
      <alignment horizontal="center" vertical="center" wrapText="1"/>
    </xf>
    <xf numFmtId="0" fontId="36" fillId="5" borderId="101" xfId="0" applyFont="1" applyFill="1" applyBorder="1"/>
    <xf numFmtId="0" fontId="31" fillId="5" borderId="101" xfId="0" applyFont="1" applyFill="1" applyBorder="1"/>
    <xf numFmtId="0" fontId="31" fillId="5" borderId="102" xfId="0" applyFont="1" applyFill="1" applyBorder="1"/>
    <xf numFmtId="0" fontId="31" fillId="5" borderId="103" xfId="0" applyFont="1" applyFill="1" applyBorder="1"/>
    <xf numFmtId="0" fontId="36" fillId="5" borderId="102" xfId="0" applyFont="1" applyFill="1" applyBorder="1" applyAlignment="1">
      <alignment vertical="center"/>
    </xf>
    <xf numFmtId="0" fontId="36" fillId="5" borderId="103" xfId="0" applyFont="1" applyFill="1" applyBorder="1" applyAlignment="1">
      <alignment vertical="center" wrapText="1"/>
    </xf>
    <xf numFmtId="4" fontId="36" fillId="5" borderId="102" xfId="0" applyNumberFormat="1" applyFont="1" applyFill="1" applyBorder="1" applyAlignment="1">
      <alignment vertical="center" wrapText="1"/>
    </xf>
    <xf numFmtId="4" fontId="21" fillId="2" borderId="13" xfId="0" applyNumberFormat="1" applyFont="1" applyFill="1" applyBorder="1"/>
    <xf numFmtId="0" fontId="21" fillId="2" borderId="80" xfId="0" applyFont="1" applyFill="1" applyBorder="1"/>
    <xf numFmtId="4" fontId="21" fillId="2" borderId="71" xfId="0" applyNumberFormat="1" applyFont="1" applyFill="1" applyBorder="1"/>
    <xf numFmtId="4" fontId="19" fillId="2" borderId="5" xfId="0" applyNumberFormat="1" applyFont="1" applyFill="1" applyBorder="1" applyAlignment="1">
      <alignment wrapText="1"/>
    </xf>
    <xf numFmtId="4" fontId="19" fillId="2" borderId="81" xfId="0" applyNumberFormat="1" applyFont="1" applyFill="1" applyBorder="1" applyAlignment="1">
      <alignment wrapText="1"/>
    </xf>
    <xf numFmtId="4" fontId="21" fillId="0" borderId="81" xfId="0" applyNumberFormat="1" applyFont="1" applyBorder="1" applyAlignment="1">
      <alignment wrapText="1"/>
    </xf>
    <xf numFmtId="0" fontId="31" fillId="5" borderId="104" xfId="0" applyFont="1" applyFill="1" applyBorder="1" applyAlignment="1">
      <alignment horizontal="center" vertical="center" wrapText="1"/>
    </xf>
    <xf numFmtId="0" fontId="30" fillId="5" borderId="91" xfId="0" applyFont="1" applyFill="1" applyBorder="1" applyAlignment="1">
      <alignment vertical="center" wrapText="1"/>
    </xf>
    <xf numFmtId="0" fontId="21" fillId="3" borderId="93" xfId="0" applyFont="1" applyFill="1" applyBorder="1" applyAlignment="1">
      <alignment horizontal="left" vertical="center" wrapText="1" indent="1"/>
    </xf>
    <xf numFmtId="0" fontId="21" fillId="6" borderId="94" xfId="0" applyFont="1" applyFill="1" applyBorder="1" applyAlignment="1">
      <alignment horizontal="left"/>
    </xf>
    <xf numFmtId="0" fontId="21" fillId="6" borderId="95" xfId="0" applyFont="1" applyFill="1" applyBorder="1" applyAlignment="1">
      <alignment horizontal="left"/>
    </xf>
    <xf numFmtId="0" fontId="21" fillId="6" borderId="96" xfId="0" applyFont="1" applyFill="1" applyBorder="1" applyAlignment="1">
      <alignment horizontal="left"/>
    </xf>
    <xf numFmtId="9" fontId="21" fillId="0" borderId="81" xfId="2" applyFont="1" applyBorder="1"/>
    <xf numFmtId="4" fontId="19" fillId="0" borderId="5" xfId="0" applyNumberFormat="1" applyFont="1" applyBorder="1" applyAlignment="1">
      <alignment horizontal="right" wrapText="1"/>
    </xf>
    <xf numFmtId="4" fontId="21" fillId="0" borderId="81" xfId="0" applyNumberFormat="1" applyFont="1" applyBorder="1" applyAlignment="1">
      <alignment horizontal="right" wrapText="1"/>
    </xf>
    <xf numFmtId="0" fontId="48" fillId="4" borderId="56" xfId="0" applyFont="1" applyFill="1" applyBorder="1" applyAlignment="1">
      <alignment horizontal="center" vertical="center" wrapText="1"/>
    </xf>
    <xf numFmtId="0" fontId="48" fillId="4" borderId="57" xfId="0" applyFont="1" applyFill="1" applyBorder="1" applyAlignment="1">
      <alignment horizontal="center" vertical="center" wrapText="1"/>
    </xf>
    <xf numFmtId="44" fontId="48" fillId="4" borderId="58" xfId="3" applyFont="1" applyFill="1" applyBorder="1" applyAlignment="1">
      <alignment horizontal="center" vertical="center" wrapText="1"/>
    </xf>
    <xf numFmtId="0" fontId="48" fillId="4" borderId="57" xfId="0" applyFont="1" applyFill="1" applyBorder="1" applyAlignment="1">
      <alignment vertical="center" wrapText="1"/>
    </xf>
    <xf numFmtId="44" fontId="48" fillId="4" borderId="58" xfId="3" applyFont="1" applyFill="1" applyBorder="1" applyAlignment="1">
      <alignment vertical="center" wrapText="1"/>
    </xf>
    <xf numFmtId="0" fontId="48" fillId="4" borderId="56" xfId="0" applyFont="1" applyFill="1" applyBorder="1" applyAlignment="1">
      <alignment vertical="center" wrapText="1"/>
    </xf>
    <xf numFmtId="44" fontId="48" fillId="4" borderId="107" xfId="3" applyFont="1" applyFill="1" applyBorder="1" applyAlignment="1">
      <alignment vertical="center" wrapText="1"/>
    </xf>
    <xf numFmtId="0" fontId="48" fillId="4" borderId="105" xfId="0" applyFont="1" applyFill="1" applyBorder="1" applyAlignment="1">
      <alignment vertical="center" wrapText="1"/>
    </xf>
    <xf numFmtId="44" fontId="19" fillId="6" borderId="10" xfId="3" applyFont="1" applyFill="1" applyBorder="1" applyAlignment="1">
      <alignment vertical="center"/>
    </xf>
    <xf numFmtId="44" fontId="19" fillId="6" borderId="4" xfId="3" applyFont="1" applyFill="1" applyBorder="1" applyAlignment="1">
      <alignment vertical="center" wrapText="1"/>
    </xf>
    <xf numFmtId="44" fontId="30" fillId="4" borderId="109" xfId="3" applyFont="1" applyFill="1" applyBorder="1" applyAlignment="1">
      <alignment vertical="center" wrapText="1"/>
    </xf>
    <xf numFmtId="44" fontId="30" fillId="4" borderId="110" xfId="3" applyFont="1" applyFill="1" applyBorder="1" applyAlignment="1">
      <alignment vertical="center" wrapText="1"/>
    </xf>
    <xf numFmtId="0" fontId="30" fillId="4" borderId="105" xfId="0" applyFont="1" applyFill="1" applyBorder="1" applyAlignment="1">
      <alignment vertical="center" wrapText="1"/>
    </xf>
    <xf numFmtId="0" fontId="48" fillId="4" borderId="106" xfId="0" applyFont="1" applyFill="1" applyBorder="1" applyAlignment="1">
      <alignment vertical="center" wrapText="1"/>
    </xf>
    <xf numFmtId="0" fontId="36" fillId="2" borderId="13" xfId="0" applyFont="1" applyFill="1" applyBorder="1"/>
    <xf numFmtId="0" fontId="19" fillId="2" borderId="71" xfId="0" applyFont="1" applyFill="1" applyBorder="1"/>
    <xf numFmtId="0" fontId="19" fillId="2" borderId="97" xfId="0" applyFont="1" applyFill="1" applyBorder="1"/>
    <xf numFmtId="4" fontId="21" fillId="2" borderId="71" xfId="0" applyNumberFormat="1" applyFont="1" applyFill="1" applyBorder="1" applyAlignment="1">
      <alignment horizontal="right" vertical="center" wrapText="1"/>
    </xf>
    <xf numFmtId="49" fontId="21" fillId="3" borderId="78" xfId="0" applyNumberFormat="1" applyFont="1" applyFill="1" applyBorder="1" applyAlignment="1">
      <alignment vertical="center"/>
    </xf>
    <xf numFmtId="49" fontId="21" fillId="3" borderId="9" xfId="0" applyNumberFormat="1" applyFont="1" applyFill="1" applyBorder="1" applyAlignment="1">
      <alignment vertical="center"/>
    </xf>
    <xf numFmtId="0" fontId="21" fillId="3" borderId="9" xfId="0" applyFont="1" applyFill="1" applyBorder="1" applyAlignment="1">
      <alignment vertical="center" wrapText="1"/>
    </xf>
    <xf numFmtId="44" fontId="21" fillId="0" borderId="68" xfId="0" applyNumberFormat="1" applyFont="1" applyBorder="1"/>
    <xf numFmtId="44" fontId="19" fillId="0" borderId="4" xfId="0" applyNumberFormat="1" applyFont="1" applyBorder="1" applyAlignment="1">
      <alignment wrapText="1"/>
    </xf>
    <xf numFmtId="44" fontId="19" fillId="0" borderId="76" xfId="0" applyNumberFormat="1" applyFont="1" applyBorder="1" applyAlignment="1">
      <alignment wrapText="1"/>
    </xf>
    <xf numFmtId="0" fontId="21" fillId="3" borderId="22" xfId="0" applyFont="1" applyFill="1" applyBorder="1" applyAlignment="1">
      <alignment vertical="center" wrapText="1"/>
    </xf>
    <xf numFmtId="0" fontId="49" fillId="0" borderId="0" xfId="0" applyFont="1" applyAlignment="1">
      <alignment vertical="center"/>
    </xf>
    <xf numFmtId="0" fontId="49" fillId="4" borderId="0" xfId="0" applyFont="1" applyFill="1" applyAlignment="1">
      <alignment vertical="center"/>
    </xf>
    <xf numFmtId="0" fontId="49" fillId="0" borderId="0" xfId="0" applyFont="1"/>
    <xf numFmtId="0" fontId="49" fillId="4" borderId="0" xfId="0" applyFont="1" applyFill="1"/>
    <xf numFmtId="4" fontId="48" fillId="4" borderId="57" xfId="0" applyNumberFormat="1" applyFont="1" applyFill="1" applyBorder="1" applyAlignment="1">
      <alignment horizontal="center" vertical="center" wrapText="1"/>
    </xf>
    <xf numFmtId="9" fontId="48" fillId="4" borderId="57" xfId="0" applyNumberFormat="1" applyFont="1" applyFill="1" applyBorder="1" applyAlignment="1">
      <alignment horizontal="center" vertical="center" wrapText="1"/>
    </xf>
    <xf numFmtId="44" fontId="30" fillId="4" borderId="6" xfId="3" applyFont="1" applyFill="1" applyBorder="1" applyAlignment="1">
      <alignment vertical="center" wrapText="1"/>
    </xf>
    <xf numFmtId="0" fontId="50" fillId="0" borderId="0" xfId="0" applyFont="1"/>
    <xf numFmtId="0" fontId="51" fillId="0" borderId="0" xfId="0" applyFont="1"/>
    <xf numFmtId="0" fontId="48" fillId="4" borderId="105" xfId="0" applyFont="1" applyFill="1" applyBorder="1" applyAlignment="1">
      <alignment horizontal="center" vertical="center" wrapText="1"/>
    </xf>
    <xf numFmtId="0" fontId="48" fillId="4" borderId="106" xfId="0" applyFont="1" applyFill="1" applyBorder="1" applyAlignment="1">
      <alignment horizontal="center" vertical="center" wrapText="1"/>
    </xf>
    <xf numFmtId="4" fontId="48" fillId="4" borderId="106" xfId="0" applyNumberFormat="1" applyFont="1" applyFill="1" applyBorder="1" applyAlignment="1">
      <alignment horizontal="center" vertical="center" wrapText="1"/>
    </xf>
    <xf numFmtId="9" fontId="48" fillId="4" borderId="106" xfId="0" applyNumberFormat="1" applyFont="1" applyFill="1" applyBorder="1" applyAlignment="1">
      <alignment horizontal="center" vertical="center" wrapText="1"/>
    </xf>
    <xf numFmtId="44" fontId="48" fillId="4" borderId="107" xfId="3" applyFont="1" applyFill="1" applyBorder="1" applyAlignment="1">
      <alignment horizontal="center" vertical="center" wrapText="1"/>
    </xf>
    <xf numFmtId="44" fontId="30" fillId="4" borderId="108" xfId="3" applyFont="1" applyFill="1" applyBorder="1" applyAlignment="1">
      <alignment vertical="center" wrapText="1"/>
    </xf>
    <xf numFmtId="0" fontId="0" fillId="2" borderId="5" xfId="0" applyFill="1" applyBorder="1" applyAlignment="1">
      <alignment wrapText="1"/>
    </xf>
    <xf numFmtId="0" fontId="0" fillId="2" borderId="81" xfId="0" applyFill="1" applyBorder="1" applyAlignment="1">
      <alignment wrapText="1"/>
    </xf>
    <xf numFmtId="0" fontId="19" fillId="2" borderId="11" xfId="0" applyFont="1" applyFill="1" applyBorder="1"/>
    <xf numFmtId="0" fontId="21" fillId="3" borderId="71" xfId="0" applyFont="1" applyFill="1" applyBorder="1"/>
    <xf numFmtId="0" fontId="21" fillId="3" borderId="70" xfId="0" applyFont="1" applyFill="1" applyBorder="1"/>
    <xf numFmtId="0" fontId="54" fillId="0" borderId="40" xfId="0" applyFont="1" applyBorder="1" applyAlignment="1">
      <alignment vertical="center" wrapText="1"/>
    </xf>
    <xf numFmtId="0" fontId="1" fillId="0" borderId="0" xfId="0" applyFont="1" applyAlignment="1">
      <alignment vertical="center"/>
    </xf>
    <xf numFmtId="0" fontId="1" fillId="0" borderId="36" xfId="0" applyFont="1" applyBorder="1" applyAlignment="1">
      <alignment vertical="center"/>
    </xf>
    <xf numFmtId="0" fontId="1" fillId="0" borderId="37" xfId="0" applyFont="1" applyBorder="1" applyAlignment="1">
      <alignment vertical="center"/>
    </xf>
    <xf numFmtId="0" fontId="1" fillId="0" borderId="37" xfId="0" applyFont="1" applyBorder="1" applyAlignment="1">
      <alignment horizontal="left" vertical="center" indent="5"/>
    </xf>
    <xf numFmtId="0" fontId="1" fillId="5" borderId="0" xfId="0" applyFont="1" applyFill="1" applyAlignment="1">
      <alignment vertical="center" wrapText="1"/>
    </xf>
    <xf numFmtId="0" fontId="1" fillId="0" borderId="40" xfId="0" applyFont="1" applyBorder="1" applyAlignment="1">
      <alignment vertical="center" wrapText="1"/>
    </xf>
    <xf numFmtId="0" fontId="1" fillId="0" borderId="41" xfId="0" applyFont="1" applyBorder="1" applyAlignment="1">
      <alignment vertical="center"/>
    </xf>
    <xf numFmtId="0" fontId="1" fillId="0" borderId="44" xfId="0" applyFont="1" applyBorder="1" applyAlignment="1">
      <alignment vertical="center" wrapText="1"/>
    </xf>
    <xf numFmtId="0" fontId="1" fillId="0" borderId="45" xfId="0" applyFont="1" applyBorder="1" applyAlignment="1">
      <alignment vertical="center" wrapText="1"/>
    </xf>
    <xf numFmtId="0" fontId="1" fillId="7" borderId="0" xfId="0" applyFont="1" applyFill="1" applyAlignment="1">
      <alignment vertical="center" wrapText="1"/>
    </xf>
    <xf numFmtId="0" fontId="1" fillId="0" borderId="41" xfId="0" applyFont="1" applyBorder="1" applyAlignment="1">
      <alignment vertical="center" wrapText="1"/>
    </xf>
    <xf numFmtId="0" fontId="1" fillId="0" borderId="48" xfId="0" applyFont="1" applyBorder="1" applyAlignment="1">
      <alignment vertical="center" wrapText="1"/>
    </xf>
    <xf numFmtId="0" fontId="1" fillId="7" borderId="0" xfId="0" applyFont="1" applyFill="1" applyAlignment="1">
      <alignment vertical="center"/>
    </xf>
    <xf numFmtId="0" fontId="1" fillId="0" borderId="48" xfId="0" applyFont="1" applyBorder="1" applyAlignment="1">
      <alignment vertical="center"/>
    </xf>
    <xf numFmtId="0" fontId="1" fillId="0" borderId="40" xfId="0" applyFont="1" applyBorder="1" applyAlignment="1">
      <alignment horizontal="left" vertical="center" indent="5"/>
    </xf>
    <xf numFmtId="0" fontId="1" fillId="0" borderId="40" xfId="0" applyFont="1" applyBorder="1" applyAlignment="1">
      <alignment horizontal="left" vertical="center" wrapText="1" indent="5"/>
    </xf>
    <xf numFmtId="0" fontId="1" fillId="0" borderId="40" xfId="0" applyFont="1" applyBorder="1" applyAlignment="1">
      <alignment vertical="center"/>
    </xf>
    <xf numFmtId="0" fontId="1" fillId="0" borderId="40" xfId="0" applyFont="1" applyBorder="1" applyAlignment="1">
      <alignment horizontal="left" vertical="top" wrapText="1"/>
    </xf>
    <xf numFmtId="0" fontId="1" fillId="0" borderId="47" xfId="0" applyFont="1" applyBorder="1" applyAlignment="1">
      <alignment horizontal="left" vertical="center" wrapText="1" indent="5"/>
    </xf>
    <xf numFmtId="0" fontId="1" fillId="0" borderId="47" xfId="0" applyFont="1" applyBorder="1" applyAlignment="1">
      <alignment vertical="center" wrapText="1"/>
    </xf>
    <xf numFmtId="0" fontId="1" fillId="0" borderId="0" xfId="0" applyFont="1" applyAlignment="1">
      <alignment vertical="center" wrapText="1"/>
    </xf>
    <xf numFmtId="0" fontId="1" fillId="0" borderId="0" xfId="0" applyFont="1" applyAlignment="1">
      <alignment horizontal="left" vertical="center" indent="5"/>
    </xf>
    <xf numFmtId="165" fontId="1" fillId="0" borderId="0" xfId="0" applyNumberFormat="1" applyFont="1"/>
    <xf numFmtId="165" fontId="1" fillId="0" borderId="0" xfId="0" applyNumberFormat="1" applyFont="1" applyAlignment="1">
      <alignment horizontal="right"/>
    </xf>
    <xf numFmtId="165" fontId="1" fillId="0" borderId="34" xfId="0" applyNumberFormat="1" applyFont="1" applyBorder="1"/>
    <xf numFmtId="0" fontId="21" fillId="2" borderId="7" xfId="3" applyNumberFormat="1" applyFont="1" applyFill="1" applyBorder="1" applyAlignment="1">
      <alignment vertical="center" wrapText="1"/>
    </xf>
    <xf numFmtId="0" fontId="21" fillId="0" borderId="21" xfId="0" applyFont="1" applyBorder="1" applyAlignment="1">
      <alignment vertical="center" wrapText="1"/>
    </xf>
    <xf numFmtId="44" fontId="21" fillId="3" borderId="7" xfId="0" applyNumberFormat="1" applyFont="1" applyFill="1" applyBorder="1" applyAlignment="1">
      <alignment vertical="center" wrapText="1"/>
    </xf>
    <xf numFmtId="9" fontId="21" fillId="3" borderId="7" xfId="0" applyNumberFormat="1" applyFont="1" applyFill="1" applyBorder="1" applyAlignment="1">
      <alignment vertical="center" wrapText="1"/>
    </xf>
    <xf numFmtId="0" fontId="21" fillId="0" borderId="21" xfId="0" applyFont="1" applyBorder="1"/>
    <xf numFmtId="0" fontId="21" fillId="0" borderId="7" xfId="0" applyFont="1" applyBorder="1"/>
    <xf numFmtId="44" fontId="21" fillId="0" borderId="7" xfId="0" applyNumberFormat="1" applyFont="1" applyBorder="1"/>
    <xf numFmtId="9" fontId="21" fillId="0" borderId="7" xfId="0" applyNumberFormat="1" applyFont="1" applyBorder="1"/>
    <xf numFmtId="44" fontId="21" fillId="0" borderId="28" xfId="3" applyFont="1" applyBorder="1" applyAlignment="1">
      <alignment wrapText="1"/>
    </xf>
    <xf numFmtId="6" fontId="0" fillId="0" borderId="1" xfId="0" applyNumberFormat="1" applyBorder="1"/>
    <xf numFmtId="0" fontId="30" fillId="4" borderId="23" xfId="0" applyFont="1" applyFill="1" applyBorder="1" applyAlignment="1">
      <alignment vertical="center" wrapText="1"/>
    </xf>
    <xf numFmtId="0" fontId="48" fillId="4" borderId="9" xfId="0" applyFont="1" applyFill="1" applyBorder="1" applyAlignment="1">
      <alignment horizontal="center" vertical="center" wrapText="1"/>
    </xf>
    <xf numFmtId="4" fontId="48" fillId="4" borderId="9" xfId="0" applyNumberFormat="1" applyFont="1" applyFill="1" applyBorder="1" applyAlignment="1">
      <alignment horizontal="center" vertical="center" wrapText="1"/>
    </xf>
    <xf numFmtId="9" fontId="48" fillId="4" borderId="9" xfId="0" applyNumberFormat="1" applyFont="1" applyFill="1" applyBorder="1" applyAlignment="1">
      <alignment horizontal="center" vertical="center" wrapText="1"/>
    </xf>
    <xf numFmtId="44" fontId="48" fillId="4" borderId="0" xfId="3" applyFont="1" applyFill="1" applyBorder="1" applyAlignment="1">
      <alignment vertical="center" wrapText="1"/>
    </xf>
    <xf numFmtId="0" fontId="48" fillId="4" borderId="21" xfId="0" applyFont="1" applyFill="1" applyBorder="1" applyAlignment="1">
      <alignment vertical="center" wrapText="1"/>
    </xf>
    <xf numFmtId="0" fontId="48" fillId="4" borderId="7" xfId="0" applyFont="1" applyFill="1" applyBorder="1" applyAlignment="1">
      <alignment vertical="center" wrapText="1"/>
    </xf>
    <xf numFmtId="44" fontId="48" fillId="4" borderId="7" xfId="3" applyFont="1" applyFill="1" applyBorder="1" applyAlignment="1">
      <alignment vertical="center" wrapText="1"/>
    </xf>
    <xf numFmtId="0" fontId="48" fillId="4" borderId="21" xfId="0" applyFont="1" applyFill="1" applyBorder="1" applyAlignment="1">
      <alignment horizontal="center" vertical="center" wrapText="1"/>
    </xf>
    <xf numFmtId="0" fontId="48" fillId="4" borderId="7" xfId="0" applyFont="1" applyFill="1" applyBorder="1" applyAlignment="1">
      <alignment horizontal="center" vertical="center" wrapText="1"/>
    </xf>
    <xf numFmtId="4" fontId="48" fillId="4" borderId="7" xfId="0" applyNumberFormat="1" applyFont="1" applyFill="1" applyBorder="1" applyAlignment="1">
      <alignment horizontal="center" vertical="center" wrapText="1"/>
    </xf>
    <xf numFmtId="44" fontId="48" fillId="4" borderId="22" xfId="3" applyFont="1" applyFill="1" applyBorder="1" applyAlignment="1">
      <alignment horizontal="center" vertical="center" wrapText="1"/>
    </xf>
    <xf numFmtId="0" fontId="27" fillId="3" borderId="7" xfId="0" applyFont="1" applyFill="1" applyBorder="1" applyAlignment="1">
      <alignment vertical="center" wrapText="1"/>
    </xf>
    <xf numFmtId="9" fontId="27" fillId="3" borderId="7" xfId="0" applyNumberFormat="1" applyFont="1" applyFill="1" applyBorder="1" applyAlignment="1">
      <alignment vertical="center" wrapText="1"/>
    </xf>
    <xf numFmtId="44" fontId="21" fillId="3" borderId="22" xfId="3" applyFont="1" applyFill="1" applyBorder="1" applyAlignment="1">
      <alignment vertical="center" wrapText="1"/>
    </xf>
    <xf numFmtId="0" fontId="21" fillId="6" borderId="7" xfId="0" applyFont="1" applyFill="1" applyBorder="1" applyAlignment="1">
      <alignment horizontal="left"/>
    </xf>
    <xf numFmtId="49" fontId="21" fillId="3" borderId="2" xfId="0" applyNumberFormat="1" applyFont="1" applyFill="1" applyBorder="1" applyAlignment="1">
      <alignment vertical="center"/>
    </xf>
    <xf numFmtId="49" fontId="21" fillId="3" borderId="7" xfId="0" applyNumberFormat="1" applyFont="1" applyFill="1" applyBorder="1" applyAlignment="1">
      <alignment vertical="center"/>
    </xf>
    <xf numFmtId="49" fontId="21" fillId="3" borderId="12" xfId="0" applyNumberFormat="1" applyFont="1" applyFill="1" applyBorder="1" applyAlignment="1">
      <alignment vertical="center"/>
    </xf>
    <xf numFmtId="49" fontId="21" fillId="3" borderId="13" xfId="0" applyNumberFormat="1" applyFont="1" applyFill="1" applyBorder="1" applyAlignment="1">
      <alignment vertical="center"/>
    </xf>
    <xf numFmtId="0" fontId="21" fillId="6" borderId="7" xfId="0" applyFont="1" applyFill="1" applyBorder="1" applyAlignment="1">
      <alignment horizontal="left" wrapText="1"/>
    </xf>
    <xf numFmtId="0" fontId="21" fillId="2" borderId="21" xfId="0" applyFont="1" applyFill="1" applyBorder="1" applyAlignment="1">
      <alignment wrapText="1"/>
    </xf>
    <xf numFmtId="0" fontId="0" fillId="0" borderId="7" xfId="0" applyBorder="1" applyAlignment="1">
      <alignment wrapText="1"/>
    </xf>
    <xf numFmtId="0" fontId="0" fillId="0" borderId="22" xfId="0" applyBorder="1" applyAlignment="1">
      <alignment wrapText="1"/>
    </xf>
    <xf numFmtId="0" fontId="19" fillId="2" borderId="21" xfId="0" applyFont="1" applyFill="1" applyBorder="1" applyAlignment="1">
      <alignment horizontal="left" wrapText="1"/>
    </xf>
    <xf numFmtId="0" fontId="0" fillId="0" borderId="7" xfId="0" applyBorder="1" applyAlignment="1">
      <alignment horizontal="left" wrapText="1"/>
    </xf>
    <xf numFmtId="0" fontId="30" fillId="4" borderId="1" xfId="0" applyFont="1" applyFill="1" applyBorder="1" applyAlignment="1">
      <alignment horizontal="center" vertical="center" wrapText="1"/>
    </xf>
    <xf numFmtId="0" fontId="21" fillId="3" borderId="7" xfId="0" applyFont="1" applyFill="1" applyBorder="1" applyAlignment="1">
      <alignment horizontal="left" vertical="center" wrapText="1"/>
    </xf>
    <xf numFmtId="0" fontId="21" fillId="3" borderId="21" xfId="0" applyFont="1" applyFill="1" applyBorder="1" applyAlignment="1">
      <alignment vertical="center" wrapText="1"/>
    </xf>
    <xf numFmtId="0" fontId="0" fillId="0" borderId="7" xfId="0" applyBorder="1" applyAlignment="1">
      <alignment vertical="center" wrapText="1"/>
    </xf>
    <xf numFmtId="0" fontId="19" fillId="2" borderId="1" xfId="0" applyFont="1" applyFill="1" applyBorder="1"/>
    <xf numFmtId="0" fontId="0" fillId="0" borderId="1" xfId="0" applyBorder="1"/>
    <xf numFmtId="0" fontId="21" fillId="2" borderId="1" xfId="0" applyFont="1" applyFill="1" applyBorder="1"/>
    <xf numFmtId="44" fontId="21" fillId="2" borderId="1" xfId="3" applyFont="1" applyFill="1" applyBorder="1" applyAlignment="1">
      <alignment vertical="center"/>
    </xf>
    <xf numFmtId="0" fontId="0" fillId="0" borderId="1" xfId="0" applyBorder="1" applyAlignment="1">
      <alignment vertical="center"/>
    </xf>
    <xf numFmtId="0" fontId="0" fillId="0" borderId="3" xfId="0" applyBorder="1" applyAlignment="1">
      <alignment vertical="center" wrapText="1"/>
    </xf>
    <xf numFmtId="0" fontId="21" fillId="2" borderId="21" xfId="0" applyFont="1" applyFill="1" applyBorder="1" applyAlignment="1">
      <alignment vertical="center" wrapText="1"/>
    </xf>
    <xf numFmtId="0" fontId="30" fillId="5" borderId="74" xfId="0" applyFont="1" applyFill="1" applyBorder="1" applyAlignment="1">
      <alignment horizontal="center" vertical="center" wrapText="1"/>
    </xf>
    <xf numFmtId="0" fontId="30" fillId="5" borderId="75" xfId="0" applyFont="1" applyFill="1" applyBorder="1" applyAlignment="1">
      <alignment horizontal="center" vertical="center" wrapText="1"/>
    </xf>
    <xf numFmtId="49" fontId="21" fillId="3" borderId="77" xfId="0" applyNumberFormat="1" applyFont="1" applyFill="1" applyBorder="1" applyAlignment="1">
      <alignment vertical="center"/>
    </xf>
    <xf numFmtId="49" fontId="21" fillId="3" borderId="79" xfId="0" applyNumberFormat="1" applyFont="1" applyFill="1" applyBorder="1" applyAlignment="1">
      <alignment vertical="center"/>
    </xf>
    <xf numFmtId="0" fontId="21" fillId="6" borderId="83" xfId="0" applyFont="1" applyFill="1" applyBorder="1" applyAlignment="1">
      <alignment horizontal="left"/>
    </xf>
    <xf numFmtId="0" fontId="1" fillId="0" borderId="0" xfId="0" applyFont="1"/>
    <xf numFmtId="49" fontId="20" fillId="0" borderId="1" xfId="0" applyNumberFormat="1" applyFont="1" applyBorder="1" applyAlignment="1">
      <alignment horizontal="left"/>
    </xf>
    <xf numFmtId="0" fontId="21" fillId="6" borderId="2" xfId="0" applyFont="1" applyFill="1" applyBorder="1" applyAlignment="1">
      <alignment horizontal="left"/>
    </xf>
    <xf numFmtId="0" fontId="21" fillId="6" borderId="7" xfId="0" applyFont="1" applyFill="1" applyBorder="1" applyAlignment="1">
      <alignment horizontal="left"/>
    </xf>
    <xf numFmtId="49" fontId="21" fillId="3" borderId="2" xfId="0" applyNumberFormat="1" applyFont="1" applyFill="1" applyBorder="1" applyAlignment="1">
      <alignment vertical="center"/>
    </xf>
    <xf numFmtId="49" fontId="21" fillId="3" borderId="7" xfId="0" applyNumberFormat="1" applyFont="1" applyFill="1" applyBorder="1" applyAlignment="1">
      <alignment vertical="center"/>
    </xf>
    <xf numFmtId="49" fontId="21" fillId="0" borderId="2" xfId="0" applyNumberFormat="1" applyFont="1" applyBorder="1" applyAlignment="1">
      <alignment horizontal="left"/>
    </xf>
    <xf numFmtId="49" fontId="21" fillId="0" borderId="7" xfId="0" applyNumberFormat="1" applyFont="1" applyBorder="1" applyAlignment="1">
      <alignment horizontal="left"/>
    </xf>
    <xf numFmtId="49" fontId="20" fillId="0" borderId="2" xfId="0" applyNumberFormat="1" applyFont="1" applyBorder="1" applyAlignment="1">
      <alignment horizontal="left"/>
    </xf>
    <xf numFmtId="49" fontId="20" fillId="0" borderId="7" xfId="0" applyNumberFormat="1" applyFont="1" applyBorder="1" applyAlignment="1">
      <alignment horizontal="left"/>
    </xf>
    <xf numFmtId="49" fontId="20" fillId="0" borderId="22" xfId="0" applyNumberFormat="1" applyFont="1" applyBorder="1" applyAlignment="1">
      <alignment horizontal="left"/>
    </xf>
    <xf numFmtId="49" fontId="21" fillId="2" borderId="2" xfId="0" applyNumberFormat="1" applyFont="1" applyFill="1" applyBorder="1" applyAlignment="1">
      <alignment vertical="center"/>
    </xf>
    <xf numFmtId="49" fontId="21" fillId="2" borderId="7" xfId="0" applyNumberFormat="1" applyFont="1" applyFill="1" applyBorder="1" applyAlignment="1">
      <alignment vertical="center"/>
    </xf>
    <xf numFmtId="49" fontId="24" fillId="0" borderId="0" xfId="0" applyNumberFormat="1" applyFont="1" applyAlignment="1">
      <alignment horizontal="left"/>
    </xf>
    <xf numFmtId="49" fontId="27" fillId="0" borderId="0" xfId="0" applyNumberFormat="1" applyFont="1" applyAlignment="1">
      <alignment horizontal="center"/>
    </xf>
    <xf numFmtId="44" fontId="30" fillId="4" borderId="1" xfId="3" applyFont="1" applyFill="1" applyBorder="1" applyAlignment="1">
      <alignment horizontal="center" vertical="center" wrapText="1"/>
    </xf>
    <xf numFmtId="49" fontId="21" fillId="3" borderId="12" xfId="0" applyNumberFormat="1" applyFont="1" applyFill="1" applyBorder="1" applyAlignment="1">
      <alignment vertical="center"/>
    </xf>
    <xf numFmtId="49" fontId="21" fillId="3" borderId="13" xfId="0" applyNumberFormat="1" applyFont="1" applyFill="1" applyBorder="1" applyAlignment="1">
      <alignment vertical="center"/>
    </xf>
    <xf numFmtId="0" fontId="21" fillId="6" borderId="2" xfId="0" applyFont="1" applyFill="1" applyBorder="1" applyAlignment="1">
      <alignment horizontal="left" wrapText="1"/>
    </xf>
    <xf numFmtId="0" fontId="21" fillId="6" borderId="7" xfId="0" applyFont="1" applyFill="1" applyBorder="1" applyAlignment="1">
      <alignment horizontal="left" wrapText="1"/>
    </xf>
    <xf numFmtId="0" fontId="21" fillId="2" borderId="21" xfId="0" applyFont="1" applyFill="1" applyBorder="1" applyAlignment="1">
      <alignment wrapText="1"/>
    </xf>
    <xf numFmtId="0" fontId="0" fillId="0" borderId="7" xfId="0" applyBorder="1" applyAlignment="1">
      <alignment wrapText="1"/>
    </xf>
    <xf numFmtId="0" fontId="0" fillId="0" borderId="22" xfId="0" applyBorder="1" applyAlignment="1">
      <alignment wrapText="1"/>
    </xf>
    <xf numFmtId="0" fontId="19" fillId="2" borderId="21" xfId="0" applyFont="1" applyFill="1" applyBorder="1" applyAlignment="1">
      <alignment horizontal="left" wrapText="1"/>
    </xf>
    <xf numFmtId="0" fontId="0" fillId="0" borderId="7" xfId="0" applyBorder="1" applyAlignment="1">
      <alignment horizontal="left" wrapText="1"/>
    </xf>
    <xf numFmtId="0" fontId="0" fillId="0" borderId="22" xfId="0" applyBorder="1" applyAlignment="1">
      <alignment horizontal="left" wrapText="1"/>
    </xf>
    <xf numFmtId="0" fontId="21" fillId="2" borderId="21" xfId="0" applyFont="1" applyFill="1" applyBorder="1" applyAlignment="1">
      <alignment horizontal="center" vertical="center" wrapText="1"/>
    </xf>
    <xf numFmtId="0" fontId="0" fillId="0" borderId="7" xfId="0" applyBorder="1" applyAlignment="1">
      <alignment horizontal="center" vertical="center" wrapText="1"/>
    </xf>
    <xf numFmtId="0" fontId="0" fillId="0" borderId="22" xfId="0" applyBorder="1" applyAlignment="1">
      <alignment horizontal="center" vertical="center" wrapText="1"/>
    </xf>
    <xf numFmtId="44" fontId="21" fillId="2" borderId="21" xfId="3" applyFont="1" applyFill="1" applyBorder="1" applyAlignment="1">
      <alignment horizontal="center" vertical="center" wrapText="1"/>
    </xf>
    <xf numFmtId="44" fontId="21" fillId="2" borderId="7" xfId="3" applyFont="1" applyFill="1" applyBorder="1" applyAlignment="1">
      <alignment horizontal="center" vertical="center" wrapText="1"/>
    </xf>
    <xf numFmtId="44" fontId="21" fillId="2" borderId="3" xfId="3" applyFont="1" applyFill="1" applyBorder="1" applyAlignment="1">
      <alignment horizontal="center" vertical="center" wrapText="1"/>
    </xf>
    <xf numFmtId="49" fontId="19" fillId="0" borderId="0" xfId="0" applyNumberFormat="1" applyFont="1" applyAlignment="1">
      <alignment horizontal="center"/>
    </xf>
    <xf numFmtId="0" fontId="30" fillId="4" borderId="15" xfId="0" applyFont="1" applyFill="1" applyBorder="1" applyAlignment="1">
      <alignment horizontal="center" vertical="center" wrapText="1"/>
    </xf>
    <xf numFmtId="0" fontId="30" fillId="4" borderId="16" xfId="0" applyFont="1" applyFill="1" applyBorder="1" applyAlignment="1">
      <alignment horizontal="center" vertical="center" wrapText="1"/>
    </xf>
    <xf numFmtId="0" fontId="30" fillId="4" borderId="17" xfId="0" applyFont="1" applyFill="1" applyBorder="1" applyAlignment="1">
      <alignment horizontal="center" vertical="center" wrapText="1"/>
    </xf>
    <xf numFmtId="44" fontId="30" fillId="4" borderId="3" xfId="3" applyFont="1" applyFill="1" applyBorder="1" applyAlignment="1">
      <alignment horizontal="center" vertical="center" wrapText="1"/>
    </xf>
    <xf numFmtId="44" fontId="30" fillId="4" borderId="10" xfId="3" applyFont="1" applyFill="1" applyBorder="1" applyAlignment="1">
      <alignment horizontal="center" vertical="center" wrapText="1"/>
    </xf>
    <xf numFmtId="0" fontId="30" fillId="4" borderId="1" xfId="0" applyFont="1" applyFill="1" applyBorder="1" applyAlignment="1">
      <alignment horizontal="center" vertical="center" wrapText="1"/>
    </xf>
    <xf numFmtId="0" fontId="30" fillId="4" borderId="2" xfId="0" applyFont="1" applyFill="1" applyBorder="1" applyAlignment="1">
      <alignment horizontal="center" vertical="center" wrapText="1"/>
    </xf>
    <xf numFmtId="44" fontId="30" fillId="4" borderId="33" xfId="3" applyFont="1" applyFill="1" applyBorder="1" applyAlignment="1">
      <alignment horizontal="center" vertical="center" wrapText="1"/>
    </xf>
    <xf numFmtId="44" fontId="21" fillId="0" borderId="12" xfId="3" applyFont="1" applyBorder="1" applyAlignment="1">
      <alignment horizontal="center" vertical="center" wrapText="1"/>
    </xf>
    <xf numFmtId="44" fontId="30" fillId="4" borderId="18" xfId="3" applyFont="1" applyFill="1" applyBorder="1" applyAlignment="1">
      <alignment horizontal="center" vertical="center" wrapText="1"/>
    </xf>
    <xf numFmtId="44" fontId="30" fillId="4" borderId="20" xfId="3" applyFont="1" applyFill="1" applyBorder="1" applyAlignment="1">
      <alignment horizontal="center" vertical="center" wrapText="1"/>
    </xf>
    <xf numFmtId="44" fontId="30" fillId="4" borderId="12" xfId="3" applyFont="1" applyFill="1" applyBorder="1" applyAlignment="1">
      <alignment horizontal="center" vertical="center" wrapText="1"/>
    </xf>
    <xf numFmtId="0" fontId="23" fillId="2" borderId="21" xfId="0" applyFont="1" applyFill="1" applyBorder="1" applyAlignment="1">
      <alignment horizontal="left" wrapText="1"/>
    </xf>
    <xf numFmtId="0" fontId="25" fillId="2" borderId="21" xfId="0" applyFont="1" applyFill="1" applyBorder="1" applyAlignment="1">
      <alignment wrapText="1"/>
    </xf>
    <xf numFmtId="0" fontId="21" fillId="3" borderId="21" xfId="0" applyFont="1" applyFill="1" applyBorder="1" applyAlignment="1">
      <alignment horizontal="left" vertical="center" wrapText="1"/>
    </xf>
    <xf numFmtId="0" fontId="21" fillId="3" borderId="7" xfId="0" applyFont="1" applyFill="1" applyBorder="1" applyAlignment="1">
      <alignment horizontal="left" vertical="center" wrapText="1"/>
    </xf>
    <xf numFmtId="0" fontId="21" fillId="3" borderId="22" xfId="0" applyFont="1" applyFill="1" applyBorder="1" applyAlignment="1">
      <alignment horizontal="left" vertical="center" wrapText="1"/>
    </xf>
    <xf numFmtId="0" fontId="21" fillId="3" borderId="21" xfId="0" applyFont="1" applyFill="1" applyBorder="1" applyAlignment="1">
      <alignment vertical="center" wrapText="1"/>
    </xf>
    <xf numFmtId="0" fontId="0" fillId="0" borderId="7" xfId="0" applyBorder="1" applyAlignment="1">
      <alignment vertical="center" wrapText="1"/>
    </xf>
    <xf numFmtId="0" fontId="0" fillId="0" borderId="22" xfId="0" applyBorder="1" applyAlignment="1">
      <alignment vertical="center" wrapText="1"/>
    </xf>
    <xf numFmtId="0" fontId="21" fillId="3" borderId="27" xfId="0" applyFont="1" applyFill="1" applyBorder="1" applyAlignment="1">
      <alignment horizontal="left" vertical="center" wrapText="1"/>
    </xf>
    <xf numFmtId="0" fontId="21" fillId="3" borderId="13" xfId="0" applyFont="1" applyFill="1" applyBorder="1" applyAlignment="1">
      <alignment horizontal="left" vertical="center" wrapText="1"/>
    </xf>
    <xf numFmtId="0" fontId="21" fillId="3" borderId="28" xfId="0" applyFont="1" applyFill="1" applyBorder="1" applyAlignment="1">
      <alignment horizontal="left" vertical="center" wrapText="1"/>
    </xf>
    <xf numFmtId="44" fontId="21" fillId="0" borderId="27" xfId="3" applyFont="1" applyBorder="1" applyAlignment="1">
      <alignment horizontal="center" vertical="center" wrapText="1"/>
    </xf>
    <xf numFmtId="44" fontId="21" fillId="0" borderId="13" xfId="3" applyFont="1" applyBorder="1" applyAlignment="1">
      <alignment horizontal="center" vertical="center" wrapText="1"/>
    </xf>
    <xf numFmtId="44" fontId="21" fillId="0" borderId="11" xfId="3" applyFont="1" applyBorder="1" applyAlignment="1">
      <alignment horizontal="center" vertical="center" wrapText="1"/>
    </xf>
    <xf numFmtId="0" fontId="21" fillId="3" borderId="1" xfId="0" applyFont="1" applyFill="1" applyBorder="1" applyAlignment="1">
      <alignment horizontal="left" vertical="center" wrapText="1"/>
    </xf>
    <xf numFmtId="44" fontId="21" fillId="2" borderId="1" xfId="3" applyFont="1" applyFill="1" applyBorder="1" applyAlignment="1">
      <alignment horizontal="center" vertical="center" wrapText="1"/>
    </xf>
    <xf numFmtId="0" fontId="31" fillId="2" borderId="53" xfId="0" applyFont="1" applyFill="1" applyBorder="1" applyAlignment="1">
      <alignment horizontal="center" vertical="center" wrapText="1"/>
    </xf>
    <xf numFmtId="0" fontId="0" fillId="0" borderId="34" xfId="0" applyBorder="1" applyAlignment="1">
      <alignment vertical="center" wrapText="1"/>
    </xf>
    <xf numFmtId="0" fontId="0" fillId="0" borderId="54" xfId="0" applyBorder="1" applyAlignment="1">
      <alignment vertical="center" wrapText="1"/>
    </xf>
    <xf numFmtId="0" fontId="30" fillId="2" borderId="53" xfId="0" applyFont="1" applyFill="1" applyBorder="1" applyAlignment="1">
      <alignment vertical="center" wrapText="1"/>
    </xf>
    <xf numFmtId="0" fontId="0" fillId="0" borderId="34" xfId="0" applyBorder="1" applyAlignment="1">
      <alignment horizontal="center" vertical="center" wrapText="1"/>
    </xf>
    <xf numFmtId="0" fontId="0" fillId="0" borderId="54" xfId="0" applyBorder="1" applyAlignment="1">
      <alignment horizontal="center" vertical="center" wrapText="1"/>
    </xf>
    <xf numFmtId="0" fontId="21" fillId="0" borderId="27" xfId="0" applyFont="1" applyBorder="1" applyAlignment="1">
      <alignment horizontal="left" vertical="center" wrapText="1"/>
    </xf>
    <xf numFmtId="0" fontId="21" fillId="0" borderId="13" xfId="0" applyFont="1" applyBorder="1" applyAlignment="1">
      <alignment horizontal="left" vertical="center" wrapText="1"/>
    </xf>
    <xf numFmtId="0" fontId="21" fillId="0" borderId="28" xfId="0" applyFont="1" applyBorder="1" applyAlignment="1">
      <alignment horizontal="left" vertical="center" wrapText="1"/>
    </xf>
    <xf numFmtId="0" fontId="21" fillId="0" borderId="49" xfId="0" applyFont="1" applyBorder="1" applyAlignment="1">
      <alignment horizontal="left" vertical="center" wrapText="1"/>
    </xf>
    <xf numFmtId="0" fontId="21" fillId="0" borderId="50" xfId="0" applyFont="1" applyBorder="1" applyAlignment="1">
      <alignment horizontal="left" vertical="center" wrapText="1"/>
    </xf>
    <xf numFmtId="0" fontId="21" fillId="0" borderId="52" xfId="0" applyFont="1" applyBorder="1" applyAlignment="1">
      <alignment horizontal="left" vertical="center" wrapText="1"/>
    </xf>
    <xf numFmtId="0" fontId="19" fillId="2" borderId="1" xfId="0" applyFont="1" applyFill="1" applyBorder="1"/>
    <xf numFmtId="0" fontId="0" fillId="0" borderId="1" xfId="0" applyBorder="1"/>
    <xf numFmtId="0" fontId="21" fillId="2" borderId="1" xfId="0" applyFont="1" applyFill="1" applyBorder="1"/>
    <xf numFmtId="44" fontId="21" fillId="2" borderId="1" xfId="3" applyFont="1" applyFill="1" applyBorder="1" applyAlignment="1">
      <alignment vertical="center"/>
    </xf>
    <xf numFmtId="0" fontId="0" fillId="0" borderId="1" xfId="0" applyBorder="1" applyAlignment="1">
      <alignment vertical="center"/>
    </xf>
    <xf numFmtId="44" fontId="21" fillId="2" borderId="21" xfId="3" applyFont="1" applyFill="1" applyBorder="1" applyAlignment="1">
      <alignment vertical="center"/>
    </xf>
    <xf numFmtId="0" fontId="0" fillId="0" borderId="7" xfId="0" applyBorder="1" applyAlignment="1">
      <alignment vertical="center"/>
    </xf>
    <xf numFmtId="0" fontId="0" fillId="0" borderId="3" xfId="0" applyBorder="1" applyAlignment="1">
      <alignment vertical="center"/>
    </xf>
    <xf numFmtId="0" fontId="21" fillId="2" borderId="21" xfId="3" applyNumberFormat="1" applyFont="1" applyFill="1" applyBorder="1" applyAlignment="1">
      <alignment vertical="center" wrapText="1"/>
    </xf>
    <xf numFmtId="0" fontId="0" fillId="0" borderId="3" xfId="0" applyBorder="1" applyAlignment="1">
      <alignment vertical="center" wrapText="1"/>
    </xf>
    <xf numFmtId="44" fontId="21" fillId="2" borderId="21" xfId="3" applyFont="1" applyFill="1" applyBorder="1" applyAlignment="1">
      <alignment vertical="center" wrapText="1"/>
    </xf>
    <xf numFmtId="0" fontId="0" fillId="2" borderId="7" xfId="0" applyFill="1" applyBorder="1" applyAlignment="1">
      <alignment vertical="center" wrapText="1"/>
    </xf>
    <xf numFmtId="0" fontId="0" fillId="2" borderId="3" xfId="0" applyFill="1" applyBorder="1" applyAlignment="1">
      <alignment vertical="center" wrapText="1"/>
    </xf>
    <xf numFmtId="44" fontId="27" fillId="2" borderId="21" xfId="3" applyFont="1" applyFill="1" applyBorder="1" applyAlignment="1">
      <alignment vertical="center" wrapText="1"/>
    </xf>
    <xf numFmtId="44" fontId="31" fillId="2" borderId="53" xfId="3" applyFont="1" applyFill="1" applyBorder="1" applyAlignment="1">
      <alignment vertical="center" wrapText="1"/>
    </xf>
    <xf numFmtId="0" fontId="0" fillId="0" borderId="55" xfId="0" applyBorder="1" applyAlignment="1">
      <alignment vertical="center" wrapText="1"/>
    </xf>
    <xf numFmtId="0" fontId="21" fillId="2" borderId="21" xfId="0" applyFont="1" applyFill="1" applyBorder="1" applyAlignment="1">
      <alignment vertical="center" wrapText="1"/>
    </xf>
    <xf numFmtId="0" fontId="21" fillId="2" borderId="21" xfId="0" applyFont="1" applyFill="1" applyBorder="1" applyAlignment="1">
      <alignment horizontal="right"/>
    </xf>
    <xf numFmtId="0" fontId="21" fillId="2" borderId="7" xfId="0" applyFont="1" applyFill="1" applyBorder="1" applyAlignment="1">
      <alignment horizontal="right"/>
    </xf>
    <xf numFmtId="0" fontId="21" fillId="2" borderId="22" xfId="0" applyFont="1" applyFill="1" applyBorder="1" applyAlignment="1">
      <alignment horizontal="right"/>
    </xf>
    <xf numFmtId="44" fontId="21" fillId="2" borderId="49" xfId="3" applyFont="1" applyFill="1" applyBorder="1" applyAlignment="1">
      <alignment horizontal="center" vertical="center" wrapText="1"/>
    </xf>
    <xf numFmtId="44" fontId="21" fillId="2" borderId="50" xfId="3" applyFont="1" applyFill="1" applyBorder="1" applyAlignment="1">
      <alignment horizontal="center" vertical="center" wrapText="1"/>
    </xf>
    <xf numFmtId="44" fontId="21" fillId="2" borderId="51" xfId="3" applyFont="1" applyFill="1" applyBorder="1" applyAlignment="1">
      <alignment horizontal="center" vertical="center" wrapText="1"/>
    </xf>
    <xf numFmtId="0" fontId="14" fillId="0" borderId="0" xfId="0" applyFont="1" applyAlignment="1">
      <alignment horizontal="center" wrapText="1"/>
    </xf>
    <xf numFmtId="49" fontId="5" fillId="0" borderId="0" xfId="0" applyNumberFormat="1" applyFont="1" applyAlignment="1">
      <alignment horizontal="center"/>
    </xf>
    <xf numFmtId="49" fontId="11" fillId="0" borderId="0" xfId="0" applyNumberFormat="1" applyFont="1" applyAlignment="1">
      <alignment horizontal="center"/>
    </xf>
    <xf numFmtId="49" fontId="11" fillId="0" borderId="13" xfId="0" applyNumberFormat="1" applyFont="1" applyBorder="1" applyAlignment="1">
      <alignment horizontal="center"/>
    </xf>
    <xf numFmtId="0" fontId="8" fillId="4" borderId="1"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4" borderId="5" xfId="0" applyFont="1" applyFill="1" applyBorder="1" applyAlignment="1">
      <alignment horizontal="center" vertical="center" wrapText="1"/>
    </xf>
    <xf numFmtId="49" fontId="38" fillId="0" borderId="0" xfId="0" applyNumberFormat="1" applyFont="1" applyAlignment="1">
      <alignment horizontal="center"/>
    </xf>
    <xf numFmtId="0" fontId="30" fillId="5" borderId="65" xfId="0" applyFont="1" applyFill="1" applyBorder="1" applyAlignment="1">
      <alignment horizontal="center" wrapText="1"/>
    </xf>
    <xf numFmtId="0" fontId="30" fillId="5" borderId="66" xfId="0" applyFont="1" applyFill="1" applyBorder="1" applyAlignment="1">
      <alignment horizontal="center" wrapText="1"/>
    </xf>
    <xf numFmtId="0" fontId="30" fillId="5" borderId="67" xfId="0" applyFont="1" applyFill="1" applyBorder="1" applyAlignment="1">
      <alignment horizontal="center" wrapText="1"/>
    </xf>
    <xf numFmtId="0" fontId="30" fillId="5" borderId="73" xfId="0" applyFont="1" applyFill="1" applyBorder="1" applyAlignment="1">
      <alignment horizontal="center" wrapText="1"/>
    </xf>
    <xf numFmtId="0" fontId="30" fillId="5" borderId="74" xfId="0" applyFont="1" applyFill="1" applyBorder="1" applyAlignment="1">
      <alignment horizontal="center" wrapText="1"/>
    </xf>
    <xf numFmtId="0" fontId="30" fillId="5" borderId="75" xfId="0" applyFont="1" applyFill="1" applyBorder="1" applyAlignment="1">
      <alignment horizontal="center" wrapText="1"/>
    </xf>
    <xf numFmtId="0" fontId="30" fillId="5" borderId="65" xfId="0" applyFont="1" applyFill="1" applyBorder="1" applyAlignment="1">
      <alignment horizontal="center" vertical="center" wrapText="1"/>
    </xf>
    <xf numFmtId="0" fontId="30" fillId="5" borderId="66" xfId="0" applyFont="1" applyFill="1" applyBorder="1" applyAlignment="1">
      <alignment horizontal="center" vertical="center" wrapText="1"/>
    </xf>
    <xf numFmtId="0" fontId="30" fillId="5" borderId="67" xfId="0" applyFont="1" applyFill="1" applyBorder="1" applyAlignment="1">
      <alignment horizontal="center" vertical="center" wrapText="1"/>
    </xf>
    <xf numFmtId="0" fontId="30" fillId="5" borderId="74" xfId="0" applyFont="1" applyFill="1" applyBorder="1" applyAlignment="1">
      <alignment horizontal="center" vertical="center" wrapText="1"/>
    </xf>
    <xf numFmtId="0" fontId="30" fillId="5" borderId="75" xfId="0" applyFont="1" applyFill="1" applyBorder="1" applyAlignment="1">
      <alignment horizontal="center" vertical="center" wrapText="1"/>
    </xf>
    <xf numFmtId="49" fontId="21" fillId="3" borderId="77" xfId="0" applyNumberFormat="1" applyFont="1" applyFill="1" applyBorder="1" applyAlignment="1">
      <alignment vertical="center"/>
    </xf>
    <xf numFmtId="0" fontId="25" fillId="6" borderId="82" xfId="0" applyFont="1" applyFill="1" applyBorder="1" applyAlignment="1">
      <alignment horizontal="left" wrapText="1"/>
    </xf>
    <xf numFmtId="0" fontId="25" fillId="6" borderId="83" xfId="0" applyFont="1" applyFill="1" applyBorder="1" applyAlignment="1">
      <alignment horizontal="left" wrapText="1"/>
    </xf>
    <xf numFmtId="49" fontId="21" fillId="3" borderId="79" xfId="0" applyNumberFormat="1" applyFont="1" applyFill="1" applyBorder="1" applyAlignment="1">
      <alignment vertical="center"/>
    </xf>
    <xf numFmtId="49" fontId="21" fillId="0" borderId="77" xfId="0" applyNumberFormat="1" applyFont="1" applyBorder="1" applyAlignment="1">
      <alignment horizontal="left"/>
    </xf>
    <xf numFmtId="0" fontId="21" fillId="6" borderId="82" xfId="0" applyFont="1" applyFill="1" applyBorder="1" applyAlignment="1">
      <alignment horizontal="left"/>
    </xf>
    <xf numFmtId="0" fontId="21" fillId="6" borderId="83" xfId="0" applyFont="1" applyFill="1" applyBorder="1" applyAlignment="1">
      <alignment horizontal="left"/>
    </xf>
    <xf numFmtId="0" fontId="20" fillId="3" borderId="77" xfId="0" applyFont="1" applyFill="1" applyBorder="1"/>
    <xf numFmtId="0" fontId="47" fillId="3" borderId="7" xfId="0" applyFont="1" applyFill="1" applyBorder="1"/>
    <xf numFmtId="0" fontId="30" fillId="5" borderId="7" xfId="0" applyFont="1" applyFill="1" applyBorder="1" applyAlignment="1">
      <alignment horizontal="left" vertical="center" wrapText="1"/>
    </xf>
    <xf numFmtId="0" fontId="30" fillId="5" borderId="72" xfId="0" applyFont="1" applyFill="1" applyBorder="1" applyAlignment="1">
      <alignment horizontal="left" vertical="center" wrapText="1"/>
    </xf>
    <xf numFmtId="49" fontId="21" fillId="0" borderId="0" xfId="0" applyNumberFormat="1" applyFont="1" applyAlignment="1">
      <alignment horizontal="left"/>
    </xf>
    <xf numFmtId="49" fontId="21" fillId="3" borderId="92" xfId="0" applyNumberFormat="1" applyFont="1" applyFill="1" applyBorder="1" applyAlignment="1">
      <alignment vertical="center"/>
    </xf>
    <xf numFmtId="49" fontId="21" fillId="3" borderId="0" xfId="0" applyNumberFormat="1" applyFont="1" applyFill="1" applyAlignment="1">
      <alignment vertical="center"/>
    </xf>
    <xf numFmtId="4" fontId="21" fillId="2" borderId="79" xfId="0" applyNumberFormat="1" applyFont="1" applyFill="1" applyBorder="1" applyAlignment="1">
      <alignment wrapText="1"/>
    </xf>
    <xf numFmtId="0" fontId="0" fillId="0" borderId="13" xfId="0" applyBorder="1" applyAlignment="1">
      <alignment wrapText="1"/>
    </xf>
    <xf numFmtId="0" fontId="0" fillId="0" borderId="80" xfId="0" applyBorder="1" applyAlignment="1">
      <alignment wrapText="1"/>
    </xf>
    <xf numFmtId="0" fontId="0" fillId="2" borderId="77" xfId="0" applyFill="1" applyBorder="1" applyAlignment="1">
      <alignment vertical="center" wrapText="1"/>
    </xf>
    <xf numFmtId="0" fontId="0" fillId="2" borderId="7" xfId="0" applyFill="1" applyBorder="1" applyAlignment="1">
      <alignment wrapText="1"/>
    </xf>
    <xf numFmtId="0" fontId="0" fillId="2" borderId="72" xfId="0" applyFill="1" applyBorder="1" applyAlignment="1">
      <alignment wrapText="1"/>
    </xf>
    <xf numFmtId="49" fontId="20" fillId="0" borderId="77" xfId="0" applyNumberFormat="1" applyFont="1" applyBorder="1"/>
    <xf numFmtId="0" fontId="0" fillId="0" borderId="7" xfId="0" applyBorder="1"/>
    <xf numFmtId="4" fontId="21" fillId="2" borderId="79" xfId="0" applyNumberFormat="1" applyFont="1" applyFill="1" applyBorder="1" applyAlignment="1">
      <alignment horizontal="right" wrapText="1"/>
    </xf>
    <xf numFmtId="0" fontId="0" fillId="0" borderId="13" xfId="0" applyBorder="1" applyAlignment="1">
      <alignment horizontal="right" wrapText="1"/>
    </xf>
    <xf numFmtId="0" fontId="0" fillId="0" borderId="80" xfId="0" applyBorder="1" applyAlignment="1">
      <alignment horizontal="right" wrapText="1"/>
    </xf>
    <xf numFmtId="4" fontId="25" fillId="2" borderId="77" xfId="0" applyNumberFormat="1" applyFont="1" applyFill="1" applyBorder="1" applyAlignment="1">
      <alignment horizontal="right" wrapText="1"/>
    </xf>
    <xf numFmtId="0" fontId="0" fillId="0" borderId="7" xfId="0" applyBorder="1" applyAlignment="1">
      <alignment horizontal="right" wrapText="1"/>
    </xf>
    <xf numFmtId="0" fontId="0" fillId="0" borderId="72" xfId="0" applyBorder="1" applyAlignment="1">
      <alignment horizontal="right" wrapText="1"/>
    </xf>
    <xf numFmtId="0" fontId="21" fillId="3" borderId="77" xfId="0" applyFont="1" applyFill="1" applyBorder="1" applyAlignment="1">
      <alignment vertical="center" wrapText="1"/>
    </xf>
    <xf numFmtId="0" fontId="21" fillId="6" borderId="82" xfId="0" applyFont="1" applyFill="1" applyBorder="1" applyAlignment="1">
      <alignment horizontal="left" wrapText="1"/>
    </xf>
    <xf numFmtId="0" fontId="21" fillId="6" borderId="83" xfId="0" applyFont="1" applyFill="1" applyBorder="1" applyAlignment="1">
      <alignment horizontal="left" wrapText="1"/>
    </xf>
    <xf numFmtId="0" fontId="21" fillId="2" borderId="79" xfId="0" applyFont="1" applyFill="1" applyBorder="1" applyAlignment="1">
      <alignment wrapText="1"/>
    </xf>
    <xf numFmtId="0" fontId="21" fillId="3" borderId="77" xfId="0" applyFont="1" applyFill="1" applyBorder="1" applyAlignment="1">
      <alignment wrapText="1"/>
    </xf>
    <xf numFmtId="0" fontId="0" fillId="3" borderId="7" xfId="0" applyFill="1" applyBorder="1" applyAlignment="1">
      <alignment wrapText="1"/>
    </xf>
    <xf numFmtId="0" fontId="0" fillId="2" borderId="79" xfId="0" applyFill="1" applyBorder="1" applyAlignment="1">
      <alignment wrapText="1"/>
    </xf>
    <xf numFmtId="0" fontId="0" fillId="2" borderId="13" xfId="0" applyFill="1" applyBorder="1" applyAlignment="1">
      <alignment wrapText="1"/>
    </xf>
    <xf numFmtId="0" fontId="0" fillId="2" borderId="80" xfId="0" applyFill="1" applyBorder="1" applyAlignment="1">
      <alignment wrapText="1"/>
    </xf>
    <xf numFmtId="0" fontId="0" fillId="2" borderId="77" xfId="0" applyFill="1" applyBorder="1" applyAlignment="1">
      <alignment wrapText="1"/>
    </xf>
    <xf numFmtId="4" fontId="21" fillId="2" borderId="77" xfId="0" applyNumberFormat="1" applyFont="1" applyFill="1" applyBorder="1" applyAlignment="1">
      <alignment horizontal="right" wrapText="1"/>
    </xf>
    <xf numFmtId="0" fontId="0" fillId="0" borderId="72" xfId="0" applyBorder="1" applyAlignment="1">
      <alignment wrapText="1"/>
    </xf>
    <xf numFmtId="49" fontId="20" fillId="0" borderId="77" xfId="0" applyNumberFormat="1" applyFont="1" applyBorder="1" applyAlignment="1">
      <alignment horizontal="left"/>
    </xf>
    <xf numFmtId="0" fontId="21" fillId="3" borderId="77" xfId="0" applyFont="1" applyFill="1" applyBorder="1" applyAlignment="1">
      <alignment horizontal="left" vertical="center" wrapText="1"/>
    </xf>
    <xf numFmtId="0" fontId="0" fillId="0" borderId="7" xfId="0" applyBorder="1" applyAlignment="1">
      <alignment horizontal="left" vertical="center" wrapText="1"/>
    </xf>
    <xf numFmtId="0" fontId="21" fillId="2" borderId="77" xfId="0" applyFont="1" applyFill="1" applyBorder="1" applyAlignment="1">
      <alignment horizontal="left" vertical="center" wrapText="1"/>
    </xf>
    <xf numFmtId="44" fontId="21" fillId="2" borderId="77" xfId="0" applyNumberFormat="1" applyFont="1" applyFill="1" applyBorder="1" applyAlignment="1">
      <alignment horizontal="right" wrapText="1"/>
    </xf>
    <xf numFmtId="0" fontId="21" fillId="2" borderId="77" xfId="0" applyFont="1" applyFill="1" applyBorder="1" applyAlignment="1">
      <alignment wrapText="1"/>
    </xf>
    <xf numFmtId="0" fontId="21" fillId="2" borderId="77" xfId="0" applyFont="1" applyFill="1" applyBorder="1" applyAlignment="1">
      <alignment horizontal="center" vertical="center" wrapText="1"/>
    </xf>
    <xf numFmtId="0" fontId="25" fillId="2" borderId="77" xfId="0" applyFont="1" applyFill="1" applyBorder="1" applyAlignment="1">
      <alignment wrapText="1"/>
    </xf>
    <xf numFmtId="0" fontId="21" fillId="2" borderId="65" xfId="0" applyFont="1" applyFill="1" applyBorder="1" applyAlignment="1">
      <alignment horizontal="center" vertical="center" wrapText="1"/>
    </xf>
    <xf numFmtId="0" fontId="0" fillId="0" borderId="66" xfId="0" applyBorder="1" applyAlignment="1">
      <alignment horizontal="center" vertical="center" wrapText="1"/>
    </xf>
    <xf numFmtId="0" fontId="0" fillId="0" borderId="67" xfId="0" applyBorder="1" applyAlignment="1">
      <alignment horizontal="center" vertical="center" wrapText="1"/>
    </xf>
    <xf numFmtId="4" fontId="21" fillId="2" borderId="65" xfId="0" applyNumberFormat="1" applyFont="1" applyFill="1" applyBorder="1" applyAlignment="1">
      <alignment horizontal="right" vertical="center" wrapText="1"/>
    </xf>
    <xf numFmtId="0" fontId="0" fillId="0" borderId="66" xfId="0" applyBorder="1" applyAlignment="1">
      <alignment wrapText="1"/>
    </xf>
    <xf numFmtId="0" fontId="0" fillId="0" borderId="67" xfId="0" applyBorder="1" applyAlignment="1">
      <alignment wrapText="1"/>
    </xf>
    <xf numFmtId="0" fontId="20" fillId="2" borderId="77" xfId="0" applyFont="1" applyFill="1" applyBorder="1"/>
    <xf numFmtId="0" fontId="47" fillId="0" borderId="7" xfId="0" applyFont="1" applyBorder="1"/>
    <xf numFmtId="0" fontId="1" fillId="0" borderId="0" xfId="0" applyFont="1"/>
    <xf numFmtId="49" fontId="20" fillId="0" borderId="0" xfId="0" applyNumberFormat="1" applyFont="1" applyAlignment="1">
      <alignment horizontal="center"/>
    </xf>
  </cellXfs>
  <cellStyles count="4">
    <cellStyle name="Currency" xfId="3" builtinId="4"/>
    <cellStyle name="Hyperlink" xfId="1" builtinId="8"/>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Users/OgunsanyaOA/Downloads/OGUNSANYAOA_DOC005169942_11.Budget.xlsx" TargetMode="External"/><Relationship Id="rId2" Type="http://schemas.openxmlformats.org/officeDocument/2006/relationships/externalLinkPath" Target="file:///C:\Users\OgunsanyaOA\Downloads\OGUNSANYAOA_DOC005169942_11.Budget.xlsx" TargetMode="External"/><Relationship Id="rId1" Type="http://schemas.openxmlformats.org/officeDocument/2006/relationships/externalLinkPath" Target="/Users/OgunsanyaOA/Downloads/OGUNSANYAOA_DOC005169942_11.Budg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1. Summary Budget"/>
      <sheetName val="2. Detailed Budget"/>
      <sheetName val="MTDC Calculation"/>
    </sheetNames>
    <sheetDataSet>
      <sheetData sheetId="0"/>
      <sheetData sheetId="1">
        <row r="81">
          <cell r="J81">
            <v>0</v>
          </cell>
        </row>
      </sheetData>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gsa.gov/travel-resources" TargetMode="External"/><Relationship Id="rId2" Type="http://schemas.openxmlformats.org/officeDocument/2006/relationships/hyperlink" Target="https://aoprals.state.gov/web920/per_diem.asp" TargetMode="External"/><Relationship Id="rId1" Type="http://schemas.openxmlformats.org/officeDocument/2006/relationships/hyperlink" Target="https://www.gsa.gov/policy-regulations/policy/travel-management-policy/fly-america-act" TargetMode="External"/><Relationship Id="rId6" Type="http://schemas.openxmlformats.org/officeDocument/2006/relationships/printerSettings" Target="../printerSettings/printerSettings1.bin"/><Relationship Id="rId5" Type="http://schemas.openxmlformats.org/officeDocument/2006/relationships/hyperlink" Target="https://www.ecfr.gov/current/title-2/subtitle-B/chapter-VI" TargetMode="External"/><Relationship Id="rId4" Type="http://schemas.openxmlformats.org/officeDocument/2006/relationships/hyperlink" Target="https://www.ecfr.gov/current/title-2/subtitle-A/chapter-II/part-20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66"/>
  <sheetViews>
    <sheetView topLeftCell="A51" zoomScale="80" zoomScaleNormal="80" workbookViewId="0">
      <selection activeCell="A81" sqref="A81"/>
    </sheetView>
  </sheetViews>
  <sheetFormatPr defaultColWidth="9.140625" defaultRowHeight="15.75" x14ac:dyDescent="0.25"/>
  <cols>
    <col min="1" max="1" width="202.5703125" style="37" customWidth="1"/>
    <col min="2" max="2" width="119" style="33" customWidth="1"/>
    <col min="3" max="16384" width="9.140625" style="33"/>
  </cols>
  <sheetData>
    <row r="1" spans="1:1" ht="27.75" customHeight="1" x14ac:dyDescent="0.25">
      <c r="A1" s="238" t="s">
        <v>0</v>
      </c>
    </row>
    <row r="2" spans="1:1" ht="15" customHeight="1" thickBot="1" x14ac:dyDescent="0.3">
      <c r="A2" s="510"/>
    </row>
    <row r="3" spans="1:1" ht="22.5" customHeight="1" thickTop="1" x14ac:dyDescent="0.25">
      <c r="A3" s="511" t="s">
        <v>1</v>
      </c>
    </row>
    <row r="4" spans="1:1" ht="15" customHeight="1" x14ac:dyDescent="0.25">
      <c r="A4" s="212" t="s">
        <v>2</v>
      </c>
    </row>
    <row r="5" spans="1:1" ht="15" customHeight="1" x14ac:dyDescent="0.25">
      <c r="A5" s="212" t="s">
        <v>3</v>
      </c>
    </row>
    <row r="6" spans="1:1" ht="15" customHeight="1" x14ac:dyDescent="0.25">
      <c r="A6" s="212" t="s">
        <v>4</v>
      </c>
    </row>
    <row r="7" spans="1:1" ht="15" customHeight="1" x14ac:dyDescent="0.25">
      <c r="A7" s="512"/>
    </row>
    <row r="8" spans="1:1" ht="15" customHeight="1" x14ac:dyDescent="0.25">
      <c r="A8" s="212" t="s">
        <v>5</v>
      </c>
    </row>
    <row r="9" spans="1:1" ht="15" customHeight="1" x14ac:dyDescent="0.25">
      <c r="A9" s="212"/>
    </row>
    <row r="10" spans="1:1" ht="15" customHeight="1" x14ac:dyDescent="0.25">
      <c r="A10" s="212" t="s">
        <v>6</v>
      </c>
    </row>
    <row r="11" spans="1:1" ht="15" customHeight="1" x14ac:dyDescent="0.25">
      <c r="A11" s="213" t="s">
        <v>7</v>
      </c>
    </row>
    <row r="12" spans="1:1" ht="15" customHeight="1" x14ac:dyDescent="0.25">
      <c r="A12" s="513" t="s">
        <v>8</v>
      </c>
    </row>
    <row r="13" spans="1:1" ht="15" customHeight="1" x14ac:dyDescent="0.25">
      <c r="A13" s="513" t="s">
        <v>9</v>
      </c>
    </row>
    <row r="14" spans="1:1" ht="15" customHeight="1" x14ac:dyDescent="0.25">
      <c r="A14" s="513" t="s">
        <v>10</v>
      </c>
    </row>
    <row r="15" spans="1:1" ht="15" customHeight="1" x14ac:dyDescent="0.25">
      <c r="A15" s="513" t="s">
        <v>11</v>
      </c>
    </row>
    <row r="16" spans="1:1" ht="15" customHeight="1" x14ac:dyDescent="0.25">
      <c r="A16" s="513" t="s">
        <v>12</v>
      </c>
    </row>
    <row r="17" spans="1:1" ht="15" customHeight="1" x14ac:dyDescent="0.25">
      <c r="A17" s="513" t="s">
        <v>13</v>
      </c>
    </row>
    <row r="18" spans="1:1" ht="15" customHeight="1" x14ac:dyDescent="0.25">
      <c r="A18" s="513"/>
    </row>
    <row r="19" spans="1:1" ht="27" customHeight="1" x14ac:dyDescent="0.25">
      <c r="A19" s="512" t="s">
        <v>14</v>
      </c>
    </row>
    <row r="20" spans="1:1" ht="15" customHeight="1" x14ac:dyDescent="0.25">
      <c r="A20" s="512"/>
    </row>
    <row r="21" spans="1:1" ht="15" customHeight="1" x14ac:dyDescent="0.25">
      <c r="A21" s="214" t="s">
        <v>15</v>
      </c>
    </row>
    <row r="22" spans="1:1" ht="43.5" customHeight="1" thickBot="1" x14ac:dyDescent="0.3">
      <c r="A22" s="215" t="s">
        <v>16</v>
      </c>
    </row>
    <row r="23" spans="1:1" ht="15" customHeight="1" thickTop="1" x14ac:dyDescent="0.25">
      <c r="A23" s="514"/>
    </row>
    <row r="24" spans="1:1" ht="15" customHeight="1" thickBot="1" x14ac:dyDescent="0.3">
      <c r="A24" s="239" t="s">
        <v>17</v>
      </c>
    </row>
    <row r="25" spans="1:1" ht="15" customHeight="1" x14ac:dyDescent="0.25">
      <c r="A25" s="216" t="s">
        <v>18</v>
      </c>
    </row>
    <row r="26" spans="1:1" ht="63" customHeight="1" x14ac:dyDescent="0.25">
      <c r="A26" s="515" t="s">
        <v>19</v>
      </c>
    </row>
    <row r="27" spans="1:1" ht="15" customHeight="1" x14ac:dyDescent="0.25">
      <c r="A27" s="515"/>
    </row>
    <row r="28" spans="1:1" ht="41.25" customHeight="1" x14ac:dyDescent="0.25">
      <c r="A28" s="515" t="s">
        <v>20</v>
      </c>
    </row>
    <row r="29" spans="1:1" ht="15" customHeight="1" x14ac:dyDescent="0.25">
      <c r="A29" s="515"/>
    </row>
    <row r="30" spans="1:1" ht="69" customHeight="1" x14ac:dyDescent="0.25">
      <c r="A30" s="515" t="s">
        <v>21</v>
      </c>
    </row>
    <row r="31" spans="1:1" ht="15" customHeight="1" x14ac:dyDescent="0.25">
      <c r="A31" s="515"/>
    </row>
    <row r="32" spans="1:1" ht="60.75" customHeight="1" x14ac:dyDescent="0.25">
      <c r="A32" s="515" t="s">
        <v>22</v>
      </c>
    </row>
    <row r="33" spans="1:1" ht="15" customHeight="1" x14ac:dyDescent="0.25">
      <c r="A33" s="515"/>
    </row>
    <row r="34" spans="1:1" ht="50.25" customHeight="1" thickBot="1" x14ac:dyDescent="0.3">
      <c r="A34" s="217" t="s">
        <v>23</v>
      </c>
    </row>
    <row r="35" spans="1:1" ht="12" customHeight="1" x14ac:dyDescent="0.25">
      <c r="A35" s="516"/>
    </row>
    <row r="36" spans="1:1" ht="18.75" customHeight="1" x14ac:dyDescent="0.25">
      <c r="A36" s="218" t="s">
        <v>24</v>
      </c>
    </row>
    <row r="37" spans="1:1" ht="22.5" customHeight="1" x14ac:dyDescent="0.25">
      <c r="A37" s="219" t="s">
        <v>25</v>
      </c>
    </row>
    <row r="38" spans="1:1" ht="22.5" customHeight="1" x14ac:dyDescent="0.25">
      <c r="A38" s="517" t="s">
        <v>26</v>
      </c>
    </row>
    <row r="39" spans="1:1" ht="21.75" customHeight="1" thickBot="1" x14ac:dyDescent="0.3">
      <c r="A39" s="518" t="s">
        <v>27</v>
      </c>
    </row>
    <row r="40" spans="1:1" ht="15" customHeight="1" thickBot="1" x14ac:dyDescent="0.3">
      <c r="A40" s="519"/>
    </row>
    <row r="41" spans="1:1" ht="21.75" customHeight="1" x14ac:dyDescent="0.25">
      <c r="A41" s="216" t="s">
        <v>28</v>
      </c>
    </row>
    <row r="42" spans="1:1" ht="25.5" customHeight="1" x14ac:dyDescent="0.25">
      <c r="A42" s="515" t="s">
        <v>29</v>
      </c>
    </row>
    <row r="43" spans="1:1" ht="15" customHeight="1" x14ac:dyDescent="0.25">
      <c r="A43" s="515"/>
    </row>
    <row r="44" spans="1:1" ht="23.25" customHeight="1" x14ac:dyDescent="0.25">
      <c r="A44" s="515" t="s">
        <v>30</v>
      </c>
    </row>
    <row r="45" spans="1:1" ht="15" customHeight="1" x14ac:dyDescent="0.25">
      <c r="A45" s="515"/>
    </row>
    <row r="46" spans="1:1" ht="48.75" customHeight="1" x14ac:dyDescent="0.25">
      <c r="A46" s="515" t="s">
        <v>31</v>
      </c>
    </row>
    <row r="47" spans="1:1" ht="15" customHeight="1" x14ac:dyDescent="0.25">
      <c r="A47" s="515"/>
    </row>
    <row r="48" spans="1:1" ht="44.25" customHeight="1" thickBot="1" x14ac:dyDescent="0.3">
      <c r="A48" s="515" t="s">
        <v>32</v>
      </c>
    </row>
    <row r="49" spans="1:1" ht="9" customHeight="1" x14ac:dyDescent="0.25">
      <c r="A49" s="520"/>
    </row>
    <row r="50" spans="1:1" ht="15" customHeight="1" x14ac:dyDescent="0.25">
      <c r="A50" s="220" t="s">
        <v>24</v>
      </c>
    </row>
    <row r="51" spans="1:1" ht="28.5" customHeight="1" thickBot="1" x14ac:dyDescent="0.3">
      <c r="A51" s="221" t="s">
        <v>33</v>
      </c>
    </row>
    <row r="52" spans="1:1" ht="15" customHeight="1" thickBot="1" x14ac:dyDescent="0.3">
      <c r="A52" s="222"/>
    </row>
    <row r="53" spans="1:1" ht="24" customHeight="1" x14ac:dyDescent="0.25">
      <c r="A53" s="216" t="s">
        <v>34</v>
      </c>
    </row>
    <row r="54" spans="1:1" ht="77.25" customHeight="1" x14ac:dyDescent="0.25">
      <c r="A54" s="515" t="s">
        <v>35</v>
      </c>
    </row>
    <row r="55" spans="1:1" ht="15" customHeight="1" x14ac:dyDescent="0.25">
      <c r="A55" s="515"/>
    </row>
    <row r="56" spans="1:1" ht="21" customHeight="1" x14ac:dyDescent="0.25">
      <c r="A56" s="217" t="s">
        <v>36</v>
      </c>
    </row>
    <row r="57" spans="1:1" ht="15" customHeight="1" x14ac:dyDescent="0.25">
      <c r="A57" s="515"/>
    </row>
    <row r="58" spans="1:1" ht="42" customHeight="1" x14ac:dyDescent="0.25">
      <c r="A58" s="515" t="s">
        <v>37</v>
      </c>
    </row>
    <row r="59" spans="1:1" ht="15" customHeight="1" x14ac:dyDescent="0.25">
      <c r="A59" s="515"/>
    </row>
    <row r="60" spans="1:1" ht="39.75" customHeight="1" x14ac:dyDescent="0.25">
      <c r="A60" s="515" t="s">
        <v>38</v>
      </c>
    </row>
    <row r="61" spans="1:1" ht="17.25" customHeight="1" x14ac:dyDescent="0.25">
      <c r="A61" s="515"/>
    </row>
    <row r="62" spans="1:1" ht="26.25" customHeight="1" thickBot="1" x14ac:dyDescent="0.3">
      <c r="A62" s="515" t="s">
        <v>39</v>
      </c>
    </row>
    <row r="63" spans="1:1" ht="12.75" customHeight="1" x14ac:dyDescent="0.25">
      <c r="A63" s="521"/>
    </row>
    <row r="64" spans="1:1" ht="21.75" customHeight="1" x14ac:dyDescent="0.25">
      <c r="A64" s="223" t="s">
        <v>40</v>
      </c>
    </row>
    <row r="65" spans="1:1" ht="22.5" customHeight="1" x14ac:dyDescent="0.25">
      <c r="A65" s="224" t="s">
        <v>41</v>
      </c>
    </row>
    <row r="66" spans="1:1" ht="21" customHeight="1" x14ac:dyDescent="0.25">
      <c r="A66" s="224" t="s">
        <v>42</v>
      </c>
    </row>
    <row r="67" spans="1:1" ht="21" customHeight="1" x14ac:dyDescent="0.25">
      <c r="A67" s="224" t="s">
        <v>43</v>
      </c>
    </row>
    <row r="68" spans="1:1" ht="21.75" customHeight="1" thickBot="1" x14ac:dyDescent="0.3">
      <c r="A68" s="225" t="s">
        <v>44</v>
      </c>
    </row>
    <row r="69" spans="1:1" ht="15" customHeight="1" thickBot="1" x14ac:dyDescent="0.3">
      <c r="A69" s="522"/>
    </row>
    <row r="70" spans="1:1" ht="24.75" customHeight="1" x14ac:dyDescent="0.25">
      <c r="A70" s="216" t="s">
        <v>45</v>
      </c>
    </row>
    <row r="71" spans="1:1" ht="78" customHeight="1" x14ac:dyDescent="0.25">
      <c r="A71" s="515" t="s">
        <v>46</v>
      </c>
    </row>
    <row r="72" spans="1:1" ht="15" customHeight="1" x14ac:dyDescent="0.25">
      <c r="A72" s="515"/>
    </row>
    <row r="73" spans="1:1" ht="45" customHeight="1" x14ac:dyDescent="0.25">
      <c r="A73" s="515" t="s">
        <v>47</v>
      </c>
    </row>
    <row r="74" spans="1:1" ht="15" customHeight="1" x14ac:dyDescent="0.25">
      <c r="A74" s="515"/>
    </row>
    <row r="75" spans="1:1" ht="29.25" customHeight="1" thickBot="1" x14ac:dyDescent="0.3">
      <c r="A75" s="515" t="s">
        <v>48</v>
      </c>
    </row>
    <row r="76" spans="1:1" ht="15" customHeight="1" x14ac:dyDescent="0.25">
      <c r="A76" s="523"/>
    </row>
    <row r="77" spans="1:1" ht="15" customHeight="1" x14ac:dyDescent="0.25">
      <c r="A77" s="226" t="s">
        <v>40</v>
      </c>
    </row>
    <row r="78" spans="1:1" ht="15" customHeight="1" x14ac:dyDescent="0.25">
      <c r="A78" s="227" t="s">
        <v>49</v>
      </c>
    </row>
    <row r="79" spans="1:1" ht="15" customHeight="1" x14ac:dyDescent="0.25">
      <c r="A79" s="227" t="s">
        <v>50</v>
      </c>
    </row>
    <row r="80" spans="1:1" ht="15" customHeight="1" x14ac:dyDescent="0.25">
      <c r="A80" s="227" t="s">
        <v>51</v>
      </c>
    </row>
    <row r="81" spans="1:1" ht="15" customHeight="1" x14ac:dyDescent="0.25">
      <c r="A81" s="227" t="s">
        <v>52</v>
      </c>
    </row>
    <row r="82" spans="1:1" ht="15" customHeight="1" x14ac:dyDescent="0.25">
      <c r="A82" s="227" t="s">
        <v>53</v>
      </c>
    </row>
    <row r="83" spans="1:1" ht="15" customHeight="1" x14ac:dyDescent="0.25">
      <c r="A83" s="228" t="s">
        <v>54</v>
      </c>
    </row>
    <row r="84" spans="1:1" ht="15" customHeight="1" x14ac:dyDescent="0.25">
      <c r="A84" s="227" t="s">
        <v>55</v>
      </c>
    </row>
    <row r="85" spans="1:1" ht="15" customHeight="1" x14ac:dyDescent="0.25">
      <c r="A85" s="227" t="s">
        <v>25</v>
      </c>
    </row>
    <row r="86" spans="1:1" ht="15" customHeight="1" x14ac:dyDescent="0.25">
      <c r="A86" s="227" t="s">
        <v>56</v>
      </c>
    </row>
    <row r="87" spans="1:1" ht="15" customHeight="1" x14ac:dyDescent="0.25">
      <c r="A87" s="227" t="s">
        <v>57</v>
      </c>
    </row>
    <row r="88" spans="1:1" ht="15" customHeight="1" thickBot="1" x14ac:dyDescent="0.3">
      <c r="A88" s="229" t="s">
        <v>58</v>
      </c>
    </row>
    <row r="89" spans="1:1" ht="15" customHeight="1" thickBot="1" x14ac:dyDescent="0.3">
      <c r="A89" s="230"/>
    </row>
    <row r="90" spans="1:1" ht="21" customHeight="1" x14ac:dyDescent="0.25">
      <c r="A90" s="216" t="s">
        <v>59</v>
      </c>
    </row>
    <row r="91" spans="1:1" ht="21.75" customHeight="1" x14ac:dyDescent="0.25">
      <c r="A91" s="515" t="s">
        <v>60</v>
      </c>
    </row>
    <row r="92" spans="1:1" ht="15" customHeight="1" x14ac:dyDescent="0.25">
      <c r="A92" s="515"/>
    </row>
    <row r="93" spans="1:1" ht="72.75" customHeight="1" x14ac:dyDescent="0.25">
      <c r="A93" s="515" t="s">
        <v>61</v>
      </c>
    </row>
    <row r="94" spans="1:1" ht="15" customHeight="1" x14ac:dyDescent="0.25">
      <c r="A94" s="515"/>
    </row>
    <row r="95" spans="1:1" ht="28.5" customHeight="1" x14ac:dyDescent="0.25">
      <c r="A95" s="515" t="s">
        <v>62</v>
      </c>
    </row>
    <row r="96" spans="1:1" ht="15" customHeight="1" x14ac:dyDescent="0.25">
      <c r="A96" s="515"/>
    </row>
    <row r="97" spans="1:2" ht="53.25" customHeight="1" thickBot="1" x14ac:dyDescent="0.3">
      <c r="A97" s="515" t="s">
        <v>63</v>
      </c>
    </row>
    <row r="98" spans="1:2" ht="15" customHeight="1" x14ac:dyDescent="0.25">
      <c r="A98" s="521"/>
    </row>
    <row r="99" spans="1:2" ht="15" customHeight="1" x14ac:dyDescent="0.25">
      <c r="A99" s="226" t="s">
        <v>40</v>
      </c>
    </row>
    <row r="100" spans="1:2" ht="15" customHeight="1" thickBot="1" x14ac:dyDescent="0.3">
      <c r="A100" s="231" t="s">
        <v>64</v>
      </c>
    </row>
    <row r="101" spans="1:2" ht="15" customHeight="1" thickBot="1" x14ac:dyDescent="0.3">
      <c r="A101" s="519"/>
    </row>
    <row r="102" spans="1:2" ht="22.5" customHeight="1" x14ac:dyDescent="0.25">
      <c r="A102" s="216" t="s">
        <v>65</v>
      </c>
    </row>
    <row r="103" spans="1:2" ht="48.75" customHeight="1" x14ac:dyDescent="0.25">
      <c r="A103" s="515" t="s">
        <v>66</v>
      </c>
    </row>
    <row r="104" spans="1:2" ht="15" customHeight="1" x14ac:dyDescent="0.25">
      <c r="A104" s="515"/>
    </row>
    <row r="105" spans="1:2" ht="15" customHeight="1" x14ac:dyDescent="0.25">
      <c r="A105" s="241" t="s">
        <v>67</v>
      </c>
    </row>
    <row r="106" spans="1:2" ht="54.75" customHeight="1" x14ac:dyDescent="0.25">
      <c r="A106" s="515" t="s">
        <v>68</v>
      </c>
    </row>
    <row r="107" spans="1:2" ht="15" customHeight="1" x14ac:dyDescent="0.25">
      <c r="A107" s="515"/>
    </row>
    <row r="108" spans="1:2" ht="15" customHeight="1" x14ac:dyDescent="0.25">
      <c r="A108" s="241" t="s">
        <v>69</v>
      </c>
    </row>
    <row r="109" spans="1:2" ht="38.25" customHeight="1" x14ac:dyDescent="0.25">
      <c r="A109" s="242" t="s">
        <v>70</v>
      </c>
      <c r="B109" s="34"/>
    </row>
    <row r="110" spans="1:2" ht="15" customHeight="1" x14ac:dyDescent="0.25">
      <c r="A110" s="515"/>
      <c r="B110" s="35"/>
    </row>
    <row r="111" spans="1:2" ht="42.75" customHeight="1" x14ac:dyDescent="0.25">
      <c r="A111" s="515" t="s">
        <v>71</v>
      </c>
    </row>
    <row r="112" spans="1:2" ht="15" customHeight="1" x14ac:dyDescent="0.25">
      <c r="A112" s="515"/>
    </row>
    <row r="113" spans="1:1" ht="35.25" customHeight="1" x14ac:dyDescent="0.25">
      <c r="A113" s="515" t="s">
        <v>72</v>
      </c>
    </row>
    <row r="114" spans="1:1" ht="15.75" customHeight="1" x14ac:dyDescent="0.25">
      <c r="A114" s="515"/>
    </row>
    <row r="115" spans="1:1" ht="21" customHeight="1" x14ac:dyDescent="0.25">
      <c r="A115" s="515" t="s">
        <v>73</v>
      </c>
    </row>
    <row r="116" spans="1:1" ht="21" customHeight="1" x14ac:dyDescent="0.25">
      <c r="A116" s="515"/>
    </row>
    <row r="117" spans="1:1" ht="39" customHeight="1" x14ac:dyDescent="0.25">
      <c r="A117" s="515" t="s">
        <v>74</v>
      </c>
    </row>
    <row r="118" spans="1:1" ht="15" customHeight="1" x14ac:dyDescent="0.25">
      <c r="A118" s="515"/>
    </row>
    <row r="119" spans="1:1" ht="58.5" customHeight="1" x14ac:dyDescent="0.25">
      <c r="A119" s="515" t="s">
        <v>75</v>
      </c>
    </row>
    <row r="120" spans="1:1" ht="15" customHeight="1" x14ac:dyDescent="0.25">
      <c r="A120" s="515"/>
    </row>
    <row r="121" spans="1:1" ht="25.5" customHeight="1" x14ac:dyDescent="0.25">
      <c r="A121" s="217" t="s">
        <v>76</v>
      </c>
    </row>
    <row r="122" spans="1:1" ht="15" customHeight="1" x14ac:dyDescent="0.25">
      <c r="A122" s="515"/>
    </row>
    <row r="123" spans="1:1" ht="15" customHeight="1" x14ac:dyDescent="0.25">
      <c r="A123" s="240" t="s">
        <v>77</v>
      </c>
    </row>
    <row r="124" spans="1:1" ht="15" customHeight="1" x14ac:dyDescent="0.25">
      <c r="A124" s="524" t="s">
        <v>78</v>
      </c>
    </row>
    <row r="125" spans="1:1" ht="15" customHeight="1" x14ac:dyDescent="0.25">
      <c r="A125" s="524" t="s">
        <v>79</v>
      </c>
    </row>
    <row r="126" spans="1:1" ht="15" customHeight="1" x14ac:dyDescent="0.25">
      <c r="A126" s="524" t="s">
        <v>80</v>
      </c>
    </row>
    <row r="127" spans="1:1" ht="15" customHeight="1" x14ac:dyDescent="0.25">
      <c r="A127" s="524" t="s">
        <v>81</v>
      </c>
    </row>
    <row r="128" spans="1:1" ht="39.75" customHeight="1" x14ac:dyDescent="0.25">
      <c r="A128" s="525" t="s">
        <v>82</v>
      </c>
    </row>
    <row r="129" spans="1:1" ht="15" customHeight="1" x14ac:dyDescent="0.25">
      <c r="A129" s="526"/>
    </row>
    <row r="130" spans="1:1" ht="15" customHeight="1" x14ac:dyDescent="0.25">
      <c r="A130" s="241" t="s">
        <v>83</v>
      </c>
    </row>
    <row r="131" spans="1:1" ht="66" customHeight="1" x14ac:dyDescent="0.25">
      <c r="A131" s="515" t="s">
        <v>84</v>
      </c>
    </row>
    <row r="132" spans="1:1" ht="16.5" customHeight="1" x14ac:dyDescent="0.25">
      <c r="A132" s="515"/>
    </row>
    <row r="133" spans="1:1" ht="23.25" customHeight="1" x14ac:dyDescent="0.25">
      <c r="A133" s="515" t="s">
        <v>85</v>
      </c>
    </row>
    <row r="134" spans="1:1" ht="15" customHeight="1" x14ac:dyDescent="0.25">
      <c r="A134" s="515"/>
    </row>
    <row r="135" spans="1:1" ht="15" customHeight="1" x14ac:dyDescent="0.25">
      <c r="A135" s="240" t="s">
        <v>86</v>
      </c>
    </row>
    <row r="136" spans="1:1" ht="15" customHeight="1" x14ac:dyDescent="0.25">
      <c r="A136" s="524" t="s">
        <v>87</v>
      </c>
    </row>
    <row r="137" spans="1:1" ht="15" customHeight="1" x14ac:dyDescent="0.25">
      <c r="A137" s="524" t="s">
        <v>88</v>
      </c>
    </row>
    <row r="138" spans="1:1" ht="15" customHeight="1" x14ac:dyDescent="0.25">
      <c r="A138" s="524" t="s">
        <v>89</v>
      </c>
    </row>
    <row r="139" spans="1:1" ht="15" customHeight="1" x14ac:dyDescent="0.25">
      <c r="A139" s="524" t="s">
        <v>90</v>
      </c>
    </row>
    <row r="140" spans="1:1" ht="15" customHeight="1" x14ac:dyDescent="0.25">
      <c r="A140" s="524" t="s">
        <v>91</v>
      </c>
    </row>
    <row r="141" spans="1:1" ht="15" customHeight="1" x14ac:dyDescent="0.25">
      <c r="A141" s="526"/>
    </row>
    <row r="142" spans="1:1" ht="15" customHeight="1" x14ac:dyDescent="0.25">
      <c r="A142" s="217" t="s">
        <v>92</v>
      </c>
    </row>
    <row r="143" spans="1:1" ht="15" customHeight="1" x14ac:dyDescent="0.25">
      <c r="A143" s="515"/>
    </row>
    <row r="144" spans="1:1" ht="15" customHeight="1" x14ac:dyDescent="0.25">
      <c r="A144" s="241" t="s">
        <v>93</v>
      </c>
    </row>
    <row r="145" spans="1:2" ht="42.75" customHeight="1" x14ac:dyDescent="0.25">
      <c r="A145" s="515" t="s">
        <v>94</v>
      </c>
      <c r="B145" s="34"/>
    </row>
    <row r="146" spans="1:2" ht="15" customHeight="1" x14ac:dyDescent="0.25">
      <c r="A146" s="515"/>
      <c r="B146" s="34"/>
    </row>
    <row r="147" spans="1:2" ht="26.25" customHeight="1" x14ac:dyDescent="0.25">
      <c r="A147" s="515" t="s">
        <v>95</v>
      </c>
    </row>
    <row r="148" spans="1:2" ht="15" customHeight="1" x14ac:dyDescent="0.25">
      <c r="A148" s="515"/>
    </row>
    <row r="149" spans="1:2" ht="24" customHeight="1" thickBot="1" x14ac:dyDescent="0.3">
      <c r="A149" s="515" t="s">
        <v>96</v>
      </c>
    </row>
    <row r="150" spans="1:2" ht="15" customHeight="1" x14ac:dyDescent="0.25">
      <c r="A150" s="523"/>
    </row>
    <row r="151" spans="1:2" ht="21.75" customHeight="1" x14ac:dyDescent="0.25">
      <c r="A151" s="232" t="s">
        <v>97</v>
      </c>
    </row>
    <row r="152" spans="1:2" ht="22.5" customHeight="1" x14ac:dyDescent="0.25">
      <c r="A152" s="227" t="s">
        <v>98</v>
      </c>
    </row>
    <row r="153" spans="1:2" ht="18.75" customHeight="1" x14ac:dyDescent="0.25">
      <c r="A153" s="227" t="s">
        <v>99</v>
      </c>
    </row>
    <row r="154" spans="1:2" ht="19.5" customHeight="1" x14ac:dyDescent="0.25">
      <c r="A154" s="227" t="s">
        <v>100</v>
      </c>
    </row>
    <row r="155" spans="1:2" ht="21" customHeight="1" x14ac:dyDescent="0.25">
      <c r="A155" s="227" t="s">
        <v>101</v>
      </c>
    </row>
    <row r="156" spans="1:2" ht="21.75" customHeight="1" x14ac:dyDescent="0.25">
      <c r="A156" s="227" t="s">
        <v>102</v>
      </c>
    </row>
    <row r="157" spans="1:2" ht="18" customHeight="1" x14ac:dyDescent="0.25">
      <c r="A157" s="227" t="s">
        <v>103</v>
      </c>
    </row>
    <row r="158" spans="1:2" ht="19.5" customHeight="1" x14ac:dyDescent="0.25">
      <c r="A158" s="227" t="s">
        <v>104</v>
      </c>
    </row>
    <row r="159" spans="1:2" ht="18.75" customHeight="1" thickBot="1" x14ac:dyDescent="0.3">
      <c r="A159" s="229" t="s">
        <v>105</v>
      </c>
    </row>
    <row r="160" spans="1:2" ht="15" customHeight="1" thickBot="1" x14ac:dyDescent="0.3">
      <c r="A160" s="522"/>
    </row>
    <row r="161" spans="1:1" ht="24.75" customHeight="1" x14ac:dyDescent="0.25">
      <c r="A161" s="216" t="s">
        <v>106</v>
      </c>
    </row>
    <row r="162" spans="1:1" ht="68.25" customHeight="1" x14ac:dyDescent="0.25">
      <c r="A162" s="515" t="s">
        <v>107</v>
      </c>
    </row>
    <row r="163" spans="1:1" ht="15" customHeight="1" x14ac:dyDescent="0.25">
      <c r="A163" s="521"/>
    </row>
    <row r="164" spans="1:1" ht="24" customHeight="1" x14ac:dyDescent="0.25">
      <c r="A164" s="232" t="s">
        <v>97</v>
      </c>
    </row>
    <row r="165" spans="1:1" ht="17.25" customHeight="1" x14ac:dyDescent="0.25">
      <c r="A165" s="227" t="s">
        <v>108</v>
      </c>
    </row>
    <row r="166" spans="1:1" ht="19.5" customHeight="1" x14ac:dyDescent="0.25">
      <c r="A166" s="228" t="s">
        <v>109</v>
      </c>
    </row>
    <row r="167" spans="1:1" ht="21.75" customHeight="1" x14ac:dyDescent="0.25">
      <c r="A167" s="228" t="s">
        <v>110</v>
      </c>
    </row>
    <row r="168" spans="1:1" ht="21" customHeight="1" x14ac:dyDescent="0.25">
      <c r="A168" s="228" t="s">
        <v>111</v>
      </c>
    </row>
    <row r="169" spans="1:1" ht="19.5" customHeight="1" x14ac:dyDescent="0.25">
      <c r="A169" s="228" t="s">
        <v>57</v>
      </c>
    </row>
    <row r="170" spans="1:1" ht="15" customHeight="1" thickBot="1" x14ac:dyDescent="0.3">
      <c r="A170" s="519"/>
    </row>
    <row r="171" spans="1:1" ht="25.5" customHeight="1" x14ac:dyDescent="0.25">
      <c r="A171" s="233" t="s">
        <v>112</v>
      </c>
    </row>
    <row r="172" spans="1:1" ht="55.5" customHeight="1" x14ac:dyDescent="0.25">
      <c r="A172" s="509" t="s">
        <v>113</v>
      </c>
    </row>
    <row r="173" spans="1:1" ht="15" customHeight="1" x14ac:dyDescent="0.25">
      <c r="A173" s="515"/>
    </row>
    <row r="174" spans="1:1" ht="68.25" customHeight="1" x14ac:dyDescent="0.25">
      <c r="A174" s="527" t="s">
        <v>114</v>
      </c>
    </row>
    <row r="175" spans="1:1" ht="15" customHeight="1" x14ac:dyDescent="0.25">
      <c r="A175" s="515"/>
    </row>
    <row r="176" spans="1:1" ht="40.5" customHeight="1" thickBot="1" x14ac:dyDescent="0.3">
      <c r="A176" s="243" t="s">
        <v>115</v>
      </c>
    </row>
    <row r="177" spans="1:1" ht="15" customHeight="1" thickBot="1" x14ac:dyDescent="0.3">
      <c r="A177" s="519"/>
    </row>
    <row r="178" spans="1:1" ht="15" customHeight="1" x14ac:dyDescent="0.25">
      <c r="A178" s="233" t="s">
        <v>116</v>
      </c>
    </row>
    <row r="179" spans="1:1" ht="33.75" customHeight="1" x14ac:dyDescent="0.25">
      <c r="A179" s="515" t="s">
        <v>117</v>
      </c>
    </row>
    <row r="180" spans="1:1" ht="15" customHeight="1" x14ac:dyDescent="0.25">
      <c r="A180" s="515"/>
    </row>
    <row r="181" spans="1:1" ht="15" customHeight="1" x14ac:dyDescent="0.25">
      <c r="A181" s="234" t="s">
        <v>118</v>
      </c>
    </row>
    <row r="182" spans="1:1" ht="27" customHeight="1" x14ac:dyDescent="0.25">
      <c r="A182" s="524" t="s">
        <v>119</v>
      </c>
    </row>
    <row r="183" spans="1:1" ht="23.25" customHeight="1" x14ac:dyDescent="0.25">
      <c r="A183" s="524" t="s">
        <v>120</v>
      </c>
    </row>
    <row r="184" spans="1:1" ht="24" customHeight="1" x14ac:dyDescent="0.25">
      <c r="A184" s="524" t="s">
        <v>121</v>
      </c>
    </row>
    <row r="185" spans="1:1" ht="41.25" customHeight="1" x14ac:dyDescent="0.25">
      <c r="A185" s="525" t="s">
        <v>122</v>
      </c>
    </row>
    <row r="186" spans="1:1" ht="72.75" customHeight="1" thickBot="1" x14ac:dyDescent="0.3">
      <c r="A186" s="528" t="s">
        <v>123</v>
      </c>
    </row>
    <row r="187" spans="1:1" ht="15" customHeight="1" thickBot="1" x14ac:dyDescent="0.3">
      <c r="A187" s="522"/>
    </row>
    <row r="188" spans="1:1" ht="22.5" customHeight="1" x14ac:dyDescent="0.25">
      <c r="A188" s="233" t="s">
        <v>124</v>
      </c>
    </row>
    <row r="189" spans="1:1" ht="36.75" customHeight="1" x14ac:dyDescent="0.25">
      <c r="A189" s="515" t="s">
        <v>125</v>
      </c>
    </row>
    <row r="190" spans="1:1" ht="15" customHeight="1" x14ac:dyDescent="0.25">
      <c r="A190" s="515"/>
    </row>
    <row r="191" spans="1:1" ht="15" customHeight="1" x14ac:dyDescent="0.25">
      <c r="A191" s="515" t="s">
        <v>126</v>
      </c>
    </row>
    <row r="192" spans="1:1" ht="15" customHeight="1" x14ac:dyDescent="0.25">
      <c r="A192" s="515"/>
    </row>
    <row r="193" spans="1:1" ht="15" customHeight="1" x14ac:dyDescent="0.25">
      <c r="A193" s="515" t="s">
        <v>127</v>
      </c>
    </row>
    <row r="194" spans="1:1" ht="15" customHeight="1" x14ac:dyDescent="0.25">
      <c r="A194" s="515"/>
    </row>
    <row r="195" spans="1:1" ht="15" customHeight="1" x14ac:dyDescent="0.25">
      <c r="A195" s="515" t="s">
        <v>128</v>
      </c>
    </row>
    <row r="196" spans="1:1" ht="15" customHeight="1" x14ac:dyDescent="0.25">
      <c r="A196" s="515"/>
    </row>
    <row r="197" spans="1:1" ht="27" customHeight="1" x14ac:dyDescent="0.25">
      <c r="A197" s="515" t="s">
        <v>129</v>
      </c>
    </row>
    <row r="198" spans="1:1" ht="15" customHeight="1" x14ac:dyDescent="0.25">
      <c r="A198" s="515"/>
    </row>
    <row r="199" spans="1:1" ht="15" customHeight="1" thickBot="1" x14ac:dyDescent="0.3">
      <c r="A199" s="529" t="s">
        <v>130</v>
      </c>
    </row>
    <row r="200" spans="1:1" ht="15" customHeight="1" x14ac:dyDescent="0.25">
      <c r="A200" s="530"/>
    </row>
    <row r="201" spans="1:1" ht="15" customHeight="1" x14ac:dyDescent="0.25">
      <c r="A201" s="530"/>
    </row>
    <row r="202" spans="1:1" ht="15" customHeight="1" x14ac:dyDescent="0.25">
      <c r="A202" s="235" t="s">
        <v>131</v>
      </c>
    </row>
    <row r="203" spans="1:1" ht="15" customHeight="1" x14ac:dyDescent="0.25">
      <c r="A203" s="510" t="s">
        <v>132</v>
      </c>
    </row>
    <row r="204" spans="1:1" ht="15" customHeight="1" x14ac:dyDescent="0.25">
      <c r="A204" s="531" t="s">
        <v>133</v>
      </c>
    </row>
    <row r="205" spans="1:1" ht="15" customHeight="1" x14ac:dyDescent="0.25">
      <c r="A205" s="531" t="s">
        <v>134</v>
      </c>
    </row>
    <row r="206" spans="1:1" ht="15" customHeight="1" x14ac:dyDescent="0.25">
      <c r="A206" s="510"/>
    </row>
    <row r="207" spans="1:1" ht="15" customHeight="1" x14ac:dyDescent="0.25">
      <c r="A207" s="510" t="s">
        <v>135</v>
      </c>
    </row>
    <row r="208" spans="1:1" ht="15" customHeight="1" x14ac:dyDescent="0.25">
      <c r="A208" s="531" t="s">
        <v>136</v>
      </c>
    </row>
    <row r="209" spans="1:1" ht="15" customHeight="1" x14ac:dyDescent="0.25">
      <c r="A209" s="531" t="s">
        <v>137</v>
      </c>
    </row>
    <row r="210" spans="1:1" ht="15" customHeight="1" x14ac:dyDescent="0.25">
      <c r="A210" s="531" t="s">
        <v>138</v>
      </c>
    </row>
    <row r="211" spans="1:1" ht="15" customHeight="1" x14ac:dyDescent="0.25">
      <c r="A211" s="510"/>
    </row>
    <row r="212" spans="1:1" ht="15" customHeight="1" x14ac:dyDescent="0.25">
      <c r="A212" s="236" t="s">
        <v>139</v>
      </c>
    </row>
    <row r="213" spans="1:1" ht="15" customHeight="1" x14ac:dyDescent="0.25">
      <c r="A213" s="510"/>
    </row>
    <row r="214" spans="1:1" ht="15" customHeight="1" x14ac:dyDescent="0.25">
      <c r="A214" s="236" t="s">
        <v>140</v>
      </c>
    </row>
    <row r="215" spans="1:1" ht="15" customHeight="1" x14ac:dyDescent="0.25">
      <c r="A215" s="510" t="s">
        <v>141</v>
      </c>
    </row>
    <row r="216" spans="1:1" ht="15" customHeight="1" x14ac:dyDescent="0.25">
      <c r="A216" s="237" t="s">
        <v>142</v>
      </c>
    </row>
    <row r="217" spans="1:1" ht="15" customHeight="1" x14ac:dyDescent="0.25">
      <c r="A217" s="237" t="s">
        <v>143</v>
      </c>
    </row>
    <row r="218" spans="1:1" ht="15" customHeight="1" x14ac:dyDescent="0.25">
      <c r="A218" s="587"/>
    </row>
    <row r="219" spans="1:1" ht="15" customHeight="1" x14ac:dyDescent="0.25">
      <c r="A219" s="36"/>
    </row>
    <row r="220" spans="1:1" ht="15" customHeight="1" x14ac:dyDescent="0.25">
      <c r="A220" s="36"/>
    </row>
    <row r="221" spans="1:1" ht="15" customHeight="1" x14ac:dyDescent="0.25">
      <c r="A221" s="36"/>
    </row>
    <row r="222" spans="1:1" ht="15" customHeight="1" x14ac:dyDescent="0.25">
      <c r="A222" s="36"/>
    </row>
    <row r="223" spans="1:1" ht="15" customHeight="1" x14ac:dyDescent="0.25">
      <c r="A223" s="36"/>
    </row>
    <row r="224" spans="1:1" ht="15" customHeight="1" x14ac:dyDescent="0.25">
      <c r="A224" s="36"/>
    </row>
    <row r="225" spans="1:1" ht="15" customHeight="1" x14ac:dyDescent="0.25">
      <c r="A225" s="36"/>
    </row>
    <row r="226" spans="1:1" ht="15" customHeight="1" x14ac:dyDescent="0.25">
      <c r="A226" s="36"/>
    </row>
    <row r="227" spans="1:1" ht="15" customHeight="1" x14ac:dyDescent="0.25">
      <c r="A227" s="36"/>
    </row>
    <row r="228" spans="1:1" ht="15" customHeight="1" x14ac:dyDescent="0.25">
      <c r="A228" s="36"/>
    </row>
    <row r="229" spans="1:1" ht="15" customHeight="1" x14ac:dyDescent="0.25">
      <c r="A229" s="36"/>
    </row>
    <row r="230" spans="1:1" ht="15" customHeight="1" x14ac:dyDescent="0.25">
      <c r="A230" s="36"/>
    </row>
    <row r="231" spans="1:1" ht="15" customHeight="1" x14ac:dyDescent="0.25">
      <c r="A231" s="36"/>
    </row>
    <row r="232" spans="1:1" ht="15" customHeight="1" x14ac:dyDescent="0.25">
      <c r="A232" s="36"/>
    </row>
    <row r="233" spans="1:1" ht="15" customHeight="1" x14ac:dyDescent="0.25">
      <c r="A233" s="36"/>
    </row>
    <row r="234" spans="1:1" ht="15" customHeight="1" x14ac:dyDescent="0.25">
      <c r="A234" s="36"/>
    </row>
    <row r="235" spans="1:1" ht="15" customHeight="1" x14ac:dyDescent="0.25">
      <c r="A235" s="36"/>
    </row>
    <row r="236" spans="1:1" ht="15" customHeight="1" x14ac:dyDescent="0.25">
      <c r="A236" s="36"/>
    </row>
    <row r="237" spans="1:1" ht="15" customHeight="1" x14ac:dyDescent="0.25">
      <c r="A237" s="36"/>
    </row>
    <row r="238" spans="1:1" ht="15" customHeight="1" x14ac:dyDescent="0.25">
      <c r="A238" s="36"/>
    </row>
    <row r="239" spans="1:1" ht="15" customHeight="1" x14ac:dyDescent="0.25">
      <c r="A239" s="36"/>
    </row>
    <row r="240" spans="1:1" ht="15" customHeight="1" x14ac:dyDescent="0.25">
      <c r="A240" s="36"/>
    </row>
    <row r="241" spans="1:1" ht="15" customHeight="1" x14ac:dyDescent="0.25">
      <c r="A241" s="36"/>
    </row>
    <row r="242" spans="1:1" ht="15" customHeight="1" x14ac:dyDescent="0.25">
      <c r="A242" s="36"/>
    </row>
    <row r="243" spans="1:1" ht="15" customHeight="1" x14ac:dyDescent="0.25">
      <c r="A243" s="36"/>
    </row>
    <row r="244" spans="1:1" ht="15" customHeight="1" x14ac:dyDescent="0.25">
      <c r="A244" s="36"/>
    </row>
    <row r="245" spans="1:1" ht="15" customHeight="1" x14ac:dyDescent="0.25">
      <c r="A245" s="36"/>
    </row>
    <row r="246" spans="1:1" ht="15" customHeight="1" x14ac:dyDescent="0.25">
      <c r="A246" s="36"/>
    </row>
    <row r="247" spans="1:1" ht="15" customHeight="1" x14ac:dyDescent="0.25">
      <c r="A247" s="36"/>
    </row>
    <row r="248" spans="1:1" ht="15" customHeight="1" x14ac:dyDescent="0.25">
      <c r="A248" s="36"/>
    </row>
    <row r="249" spans="1:1" ht="15" customHeight="1" x14ac:dyDescent="0.25">
      <c r="A249" s="36"/>
    </row>
    <row r="250" spans="1:1" ht="15" customHeight="1" x14ac:dyDescent="0.25">
      <c r="A250" s="36"/>
    </row>
    <row r="251" spans="1:1" ht="15" customHeight="1" x14ac:dyDescent="0.25">
      <c r="A251" s="36"/>
    </row>
    <row r="252" spans="1:1" ht="15" customHeight="1" x14ac:dyDescent="0.25">
      <c r="A252" s="36"/>
    </row>
    <row r="253" spans="1:1" ht="15" customHeight="1" x14ac:dyDescent="0.25">
      <c r="A253" s="36"/>
    </row>
    <row r="254" spans="1:1" ht="15" customHeight="1" x14ac:dyDescent="0.25">
      <c r="A254" s="36"/>
    </row>
    <row r="255" spans="1:1" ht="15" customHeight="1" x14ac:dyDescent="0.25">
      <c r="A255" s="36"/>
    </row>
    <row r="256" spans="1:1" ht="15" customHeight="1" x14ac:dyDescent="0.25">
      <c r="A256" s="36"/>
    </row>
    <row r="257" spans="1:1" ht="15" customHeight="1" x14ac:dyDescent="0.25">
      <c r="A257" s="36"/>
    </row>
    <row r="258" spans="1:1" ht="15" customHeight="1" x14ac:dyDescent="0.25">
      <c r="A258" s="36"/>
    </row>
    <row r="259" spans="1:1" ht="15" customHeight="1" x14ac:dyDescent="0.25">
      <c r="A259" s="36"/>
    </row>
    <row r="260" spans="1:1" ht="15" customHeight="1" x14ac:dyDescent="0.25">
      <c r="A260" s="36"/>
    </row>
    <row r="261" spans="1:1" ht="15" customHeight="1" x14ac:dyDescent="0.25">
      <c r="A261" s="36"/>
    </row>
    <row r="262" spans="1:1" ht="15" customHeight="1" x14ac:dyDescent="0.25">
      <c r="A262" s="36"/>
    </row>
    <row r="263" spans="1:1" ht="15" customHeight="1" x14ac:dyDescent="0.25">
      <c r="A263" s="36"/>
    </row>
    <row r="264" spans="1:1" ht="15" customHeight="1" x14ac:dyDescent="0.25">
      <c r="A264" s="36"/>
    </row>
    <row r="265" spans="1:1" ht="15" customHeight="1" x14ac:dyDescent="0.25">
      <c r="A265" s="36"/>
    </row>
    <row r="266" spans="1:1" x14ac:dyDescent="0.25">
      <c r="A266" s="36"/>
    </row>
  </sheetData>
  <hyperlinks>
    <hyperlink ref="A65" r:id="rId1" display="https://www.gsa.gov/policy-regulations/policy/travel-management-policy/fly-america-act" xr:uid="{43A4EDCB-4B1B-463C-9760-2EFAAF0823F9}"/>
    <hyperlink ref="A66" r:id="rId2" display="https://aoprals.state.gov/web920/per_diem.asp" xr:uid="{87B15DAE-F9A4-40D7-AAE4-B88EB47E9326}"/>
    <hyperlink ref="A67" r:id="rId3" display="https://www.gsa.gov/travel-resources" xr:uid="{5DD058F2-D7A3-4D3A-B722-2A2E8EEE55E9}"/>
    <hyperlink ref="A216" r:id="rId4" display="https://www.ecfr.gov/current/title-2/subtitle-A/chapter-II/part-200" xr:uid="{D547C50A-0E93-4849-9C03-251F887BC69E}"/>
    <hyperlink ref="A217" r:id="rId5" display="https://www.ecfr.gov/current/title-2/subtitle-B/chapter-VI" xr:uid="{E600B176-4EE8-48E4-9E73-0D71DC476408}"/>
  </hyperlinks>
  <pageMargins left="0.25" right="0.25" top="0.25" bottom="0.25" header="0.05" footer="0.05"/>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D20"/>
  <sheetViews>
    <sheetView view="pageBreakPreview" zoomScaleNormal="100" zoomScaleSheetLayoutView="100" workbookViewId="0">
      <selection activeCell="L1" sqref="L1"/>
    </sheetView>
  </sheetViews>
  <sheetFormatPr defaultColWidth="9.140625" defaultRowHeight="18.75" x14ac:dyDescent="0.3"/>
  <cols>
    <col min="1" max="1" width="3.140625" style="6" customWidth="1"/>
    <col min="2" max="2" width="0.85546875" style="6" customWidth="1"/>
    <col min="3" max="3" width="26.28515625" style="1" customWidth="1"/>
    <col min="4" max="4" width="19.7109375" style="1" customWidth="1"/>
    <col min="5" max="5" width="21.7109375" style="1" customWidth="1"/>
    <col min="6" max="6" width="23.42578125" style="1" customWidth="1"/>
    <col min="7" max="7" width="16.28515625" style="1" customWidth="1"/>
    <col min="8" max="8" width="5.28515625" style="1" customWidth="1"/>
    <col min="9" max="16384" width="9.140625" style="1"/>
  </cols>
  <sheetData>
    <row r="1" spans="1:12" x14ac:dyDescent="0.3">
      <c r="A1" s="684" t="s">
        <v>144</v>
      </c>
      <c r="B1" s="684"/>
      <c r="C1" s="684"/>
      <c r="D1" s="684"/>
      <c r="E1" s="684"/>
      <c r="F1" s="684"/>
      <c r="G1" s="7"/>
      <c r="L1" s="38"/>
    </row>
    <row r="2" spans="1:12" x14ac:dyDescent="0.3">
      <c r="A2" s="685" t="s">
        <v>145</v>
      </c>
      <c r="B2" s="685"/>
      <c r="C2" s="685"/>
      <c r="D2" s="685"/>
      <c r="E2" s="685"/>
      <c r="F2" s="685"/>
      <c r="G2" s="8"/>
    </row>
    <row r="3" spans="1:12" x14ac:dyDescent="0.3">
      <c r="A3" s="685" t="s">
        <v>146</v>
      </c>
      <c r="B3" s="685"/>
      <c r="C3" s="685"/>
      <c r="D3" s="685"/>
      <c r="E3" s="685"/>
      <c r="F3" s="685"/>
      <c r="G3" s="8"/>
    </row>
    <row r="4" spans="1:12" x14ac:dyDescent="0.3">
      <c r="A4" s="686" t="s">
        <v>147</v>
      </c>
      <c r="B4" s="686"/>
      <c r="C4" s="686"/>
      <c r="D4" s="686"/>
      <c r="E4" s="686"/>
      <c r="F4" s="686"/>
      <c r="G4" s="8"/>
    </row>
    <row r="5" spans="1:12" ht="15" customHeight="1" x14ac:dyDescent="0.3">
      <c r="A5" s="687" t="s">
        <v>148</v>
      </c>
      <c r="B5" s="687"/>
      <c r="C5" s="687"/>
      <c r="D5" s="687" t="s">
        <v>149</v>
      </c>
      <c r="E5" s="688" t="s">
        <v>150</v>
      </c>
      <c r="F5" s="688" t="s">
        <v>151</v>
      </c>
    </row>
    <row r="6" spans="1:12" x14ac:dyDescent="0.3">
      <c r="A6" s="687"/>
      <c r="B6" s="687"/>
      <c r="C6" s="687"/>
      <c r="D6" s="688"/>
      <c r="E6" s="689"/>
      <c r="F6" s="689"/>
    </row>
    <row r="7" spans="1:12" s="13" customFormat="1" x14ac:dyDescent="0.25">
      <c r="A7" s="9" t="s">
        <v>152</v>
      </c>
      <c r="B7" s="10"/>
      <c r="C7" s="11" t="s">
        <v>153</v>
      </c>
      <c r="D7" s="12">
        <f>'3. Detailed Budget Template'!S19</f>
        <v>15600</v>
      </c>
      <c r="E7" s="12">
        <f>'3. Detailed Budget Template'!T19</f>
        <v>100</v>
      </c>
      <c r="F7" s="12">
        <f>'3. Detailed Budget Template'!U19</f>
        <v>15700</v>
      </c>
    </row>
    <row r="8" spans="1:12" s="13" customFormat="1" x14ac:dyDescent="0.25">
      <c r="A8" s="14" t="s">
        <v>154</v>
      </c>
      <c r="B8" s="15"/>
      <c r="C8" s="16" t="s">
        <v>155</v>
      </c>
      <c r="D8" s="12">
        <f>'3. Detailed Budget Template'!S22</f>
        <v>0</v>
      </c>
      <c r="E8" s="12">
        <f>'3. Detailed Budget Template'!T23</f>
        <v>0</v>
      </c>
      <c r="F8" s="12">
        <f>'3. Detailed Budget Template'!U23</f>
        <v>732.00000000000011</v>
      </c>
    </row>
    <row r="9" spans="1:12" ht="15.75" customHeight="1" x14ac:dyDescent="0.3">
      <c r="A9" s="14" t="s">
        <v>156</v>
      </c>
      <c r="B9" s="15"/>
      <c r="C9" s="16" t="s">
        <v>157</v>
      </c>
      <c r="D9" s="12">
        <f>'3. Detailed Budget Template'!S40</f>
        <v>9000</v>
      </c>
      <c r="E9" s="12">
        <f>'3. Detailed Budget Template'!T40</f>
        <v>0</v>
      </c>
      <c r="F9" s="12">
        <f>'3. Detailed Budget Template'!U40</f>
        <v>9000</v>
      </c>
    </row>
    <row r="10" spans="1:12" ht="17.25" customHeight="1" x14ac:dyDescent="0.3">
      <c r="A10" s="14" t="s">
        <v>158</v>
      </c>
      <c r="B10" s="15"/>
      <c r="C10" s="16" t="s">
        <v>159</v>
      </c>
      <c r="D10" s="12">
        <f>'3. Detailed Budget Template'!S49</f>
        <v>178100</v>
      </c>
      <c r="E10" s="12">
        <f>'3. Detailed Budget Template'!T49</f>
        <v>0</v>
      </c>
      <c r="F10" s="12">
        <f>'3. Detailed Budget Template'!U49</f>
        <v>178100</v>
      </c>
    </row>
    <row r="11" spans="1:12" x14ac:dyDescent="0.3">
      <c r="A11" s="14" t="s">
        <v>160</v>
      </c>
      <c r="B11" s="15"/>
      <c r="C11" s="16" t="s">
        <v>161</v>
      </c>
      <c r="D11" s="12">
        <f>'3. Detailed Budget Template'!S56</f>
        <v>3430</v>
      </c>
      <c r="E11" s="12">
        <f>'3. Detailed Budget Template'!T56</f>
        <v>0</v>
      </c>
      <c r="F11" s="12">
        <f>'3. Detailed Budget Template'!U56</f>
        <v>3430</v>
      </c>
    </row>
    <row r="12" spans="1:12" x14ac:dyDescent="0.3">
      <c r="A12" s="17" t="s">
        <v>162</v>
      </c>
      <c r="B12" s="18"/>
      <c r="C12" s="19" t="s">
        <v>163</v>
      </c>
      <c r="D12" s="12">
        <f>'3. Detailed Budget Template'!S65</f>
        <v>201000</v>
      </c>
      <c r="E12" s="12">
        <f>'3. Detailed Budget Template'!T65</f>
        <v>0</v>
      </c>
      <c r="F12" s="12">
        <f>'3. Detailed Budget Template'!U65</f>
        <v>201000</v>
      </c>
    </row>
    <row r="13" spans="1:12" ht="16.5" customHeight="1" x14ac:dyDescent="0.3">
      <c r="A13" s="9" t="s">
        <v>164</v>
      </c>
      <c r="B13" s="20"/>
      <c r="C13" s="11" t="s">
        <v>165</v>
      </c>
      <c r="D13" s="12">
        <f>'3. Detailed Budget Template'!S72</f>
        <v>0</v>
      </c>
      <c r="E13" s="12">
        <f>'3. Detailed Budget Template'!T72</f>
        <v>0</v>
      </c>
      <c r="F13" s="21">
        <f>'3. Detailed Budget Template'!U72</f>
        <v>0</v>
      </c>
    </row>
    <row r="14" spans="1:12" x14ac:dyDescent="0.3">
      <c r="A14" s="9" t="s">
        <v>166</v>
      </c>
      <c r="B14" s="20"/>
      <c r="C14" s="11" t="s">
        <v>167</v>
      </c>
      <c r="D14" s="12">
        <f>'3. Detailed Budget Template'!S79</f>
        <v>1501.61</v>
      </c>
      <c r="E14" s="21">
        <f>'3. Detailed Budget Template'!T79</f>
        <v>0</v>
      </c>
      <c r="F14" s="12">
        <f>'3. Detailed Budget Template'!U79</f>
        <v>1501.61</v>
      </c>
    </row>
    <row r="15" spans="1:12" x14ac:dyDescent="0.3">
      <c r="A15" s="9" t="s">
        <v>168</v>
      </c>
      <c r="B15" s="20"/>
      <c r="C15" s="22" t="s">
        <v>169</v>
      </c>
      <c r="D15" s="12">
        <f>'3. Detailed Budget Template'!S80</f>
        <v>409363.61</v>
      </c>
      <c r="E15" s="12">
        <f>'3. Detailed Budget Template'!T80</f>
        <v>100</v>
      </c>
      <c r="F15" s="12">
        <f>'3. Detailed Budget Template'!U80</f>
        <v>409463.61</v>
      </c>
    </row>
    <row r="16" spans="1:12" x14ac:dyDescent="0.3">
      <c r="A16" s="17" t="s">
        <v>170</v>
      </c>
      <c r="B16" s="18"/>
      <c r="C16" s="19" t="s">
        <v>171</v>
      </c>
      <c r="D16" s="12">
        <f>'3. Detailed Budget Template'!S81</f>
        <v>61404.541499999999</v>
      </c>
      <c r="E16" s="12">
        <f>'3. Detailed Budget Template'!T81</f>
        <v>0</v>
      </c>
      <c r="F16" s="12">
        <f>'3. Detailed Budget Template'!U81</f>
        <v>61404.541499999999</v>
      </c>
    </row>
    <row r="17" spans="1:134" s="5" customFormat="1" x14ac:dyDescent="0.3">
      <c r="A17" s="2" t="s">
        <v>172</v>
      </c>
      <c r="B17" s="4"/>
      <c r="C17" s="3" t="s">
        <v>173</v>
      </c>
      <c r="D17" s="23">
        <f>'3. Detailed Budget Template'!S82</f>
        <v>470768.15149999998</v>
      </c>
      <c r="E17" s="23">
        <f>'3. Detailed Budget Template'!T82</f>
        <v>100</v>
      </c>
      <c r="F17" s="23">
        <f>'3. Detailed Budget Template'!U82</f>
        <v>470868.15149999998</v>
      </c>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row>
    <row r="18" spans="1:134" ht="12" customHeight="1" x14ac:dyDescent="0.3"/>
    <row r="19" spans="1:134" ht="15.75" customHeight="1" x14ac:dyDescent="0.3">
      <c r="A19" s="683" t="s">
        <v>174</v>
      </c>
      <c r="B19" s="683"/>
      <c r="C19" s="683"/>
      <c r="D19" s="683"/>
      <c r="E19" s="683"/>
      <c r="F19" s="683"/>
      <c r="G19" s="24"/>
    </row>
    <row r="20" spans="1:134" ht="15" customHeight="1" x14ac:dyDescent="0.3">
      <c r="A20" s="24"/>
      <c r="B20" s="24"/>
      <c r="C20" s="24"/>
      <c r="D20" s="24"/>
      <c r="E20" s="24"/>
      <c r="F20" s="24"/>
      <c r="G20" s="24"/>
    </row>
  </sheetData>
  <mergeCells count="9">
    <mergeCell ref="A19:F19"/>
    <mergeCell ref="A1:F1"/>
    <mergeCell ref="A2:F2"/>
    <mergeCell ref="A3:F3"/>
    <mergeCell ref="A4:F4"/>
    <mergeCell ref="A5:C6"/>
    <mergeCell ref="D5:D6"/>
    <mergeCell ref="E5:E6"/>
    <mergeCell ref="F5:F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E83"/>
  <sheetViews>
    <sheetView tabSelected="1" view="pageBreakPreview" topLeftCell="A27" zoomScale="90" zoomScaleNormal="100" zoomScaleSheetLayoutView="90" workbookViewId="0">
      <selection activeCell="C72" sqref="C72"/>
    </sheetView>
  </sheetViews>
  <sheetFormatPr defaultColWidth="9.140625" defaultRowHeight="24.75" customHeight="1" x14ac:dyDescent="0.25"/>
  <cols>
    <col min="1" max="1" width="6.140625" style="158" customWidth="1"/>
    <col min="2" max="2" width="2.140625" style="158" customWidth="1"/>
    <col min="3" max="3" width="38" style="39" customWidth="1"/>
    <col min="4" max="4" width="14" style="39" customWidth="1"/>
    <col min="5" max="5" width="14.28515625" style="39" bestFit="1" customWidth="1"/>
    <col min="6" max="6" width="14.85546875" style="39" customWidth="1"/>
    <col min="7" max="7" width="12.85546875" style="39" bestFit="1" customWidth="1"/>
    <col min="8" max="8" width="17.28515625" style="159" customWidth="1"/>
    <col min="9" max="9" width="11.7109375" style="39" bestFit="1" customWidth="1"/>
    <col min="10" max="10" width="14.28515625" style="39" bestFit="1" customWidth="1"/>
    <col min="11" max="11" width="12.5703125" style="39" bestFit="1" customWidth="1"/>
    <col min="12" max="12" width="12.5703125" style="39" customWidth="1"/>
    <col min="13" max="13" width="16" style="159" customWidth="1"/>
    <col min="14" max="14" width="12.140625" style="39" customWidth="1"/>
    <col min="15" max="15" width="14.28515625" style="39" bestFit="1" customWidth="1"/>
    <col min="16" max="16" width="12.42578125" style="39" bestFit="1" customWidth="1"/>
    <col min="17" max="17" width="12.85546875" style="39" bestFit="1" customWidth="1"/>
    <col min="18" max="18" width="17.5703125" style="159" customWidth="1"/>
    <col min="19" max="19" width="29.42578125" style="160" customWidth="1"/>
    <col min="20" max="20" width="16.7109375" style="160" customWidth="1"/>
    <col min="21" max="21" width="18" style="160" customWidth="1"/>
    <col min="22" max="16384" width="9.140625" style="39"/>
  </cols>
  <sheetData>
    <row r="1" spans="1:161" ht="24.75" customHeight="1" x14ac:dyDescent="0.25">
      <c r="A1" s="619" t="s">
        <v>175</v>
      </c>
      <c r="B1" s="619"/>
      <c r="C1" s="619"/>
      <c r="D1" s="619"/>
      <c r="E1" s="619"/>
      <c r="F1" s="619"/>
      <c r="G1" s="619"/>
      <c r="H1" s="619"/>
      <c r="I1" s="619"/>
      <c r="J1" s="619"/>
      <c r="K1" s="619"/>
      <c r="L1" s="619"/>
      <c r="M1" s="619"/>
      <c r="N1" s="619"/>
      <c r="O1" s="619"/>
      <c r="P1" s="619"/>
      <c r="Q1" s="619"/>
      <c r="R1" s="619"/>
      <c r="S1" s="619"/>
      <c r="T1" s="619"/>
      <c r="U1" s="619"/>
    </row>
    <row r="2" spans="1:161" ht="24.75" customHeight="1" x14ac:dyDescent="0.25">
      <c r="A2" s="601" t="s">
        <v>176</v>
      </c>
      <c r="B2" s="601"/>
      <c r="C2" s="601"/>
      <c r="D2" s="601"/>
      <c r="E2" s="601"/>
      <c r="F2" s="601"/>
      <c r="G2" s="601"/>
      <c r="H2" s="601"/>
      <c r="I2" s="601"/>
      <c r="J2" s="601"/>
      <c r="K2" s="601"/>
      <c r="L2" s="601"/>
      <c r="M2" s="601"/>
      <c r="N2" s="601"/>
      <c r="O2" s="601"/>
      <c r="P2" s="601" t="s">
        <v>145</v>
      </c>
      <c r="Q2" s="601"/>
      <c r="R2" s="601"/>
      <c r="S2" s="601"/>
      <c r="T2" s="601"/>
      <c r="U2" s="601"/>
    </row>
    <row r="3" spans="1:161" ht="24.75" customHeight="1" x14ac:dyDescent="0.25">
      <c r="A3" s="601" t="s">
        <v>146</v>
      </c>
      <c r="B3" s="601"/>
      <c r="C3" s="601"/>
      <c r="D3" s="601"/>
      <c r="E3" s="601"/>
      <c r="F3" s="601"/>
      <c r="G3" s="601"/>
      <c r="H3" s="601"/>
      <c r="I3" s="601"/>
      <c r="J3" s="601"/>
      <c r="K3" s="601"/>
      <c r="L3" s="601"/>
      <c r="M3" s="601"/>
      <c r="N3" s="601"/>
      <c r="O3" s="601"/>
      <c r="P3" s="601" t="s">
        <v>146</v>
      </c>
      <c r="Q3" s="601"/>
      <c r="R3" s="601"/>
      <c r="S3" s="601"/>
      <c r="T3" s="601"/>
      <c r="U3" s="601"/>
    </row>
    <row r="4" spans="1:161" ht="24.75" customHeight="1" x14ac:dyDescent="0.25">
      <c r="A4" s="601" t="s">
        <v>147</v>
      </c>
      <c r="B4" s="601"/>
      <c r="C4" s="601"/>
      <c r="D4" s="601"/>
      <c r="E4" s="601"/>
      <c r="F4" s="601"/>
      <c r="G4" s="601"/>
      <c r="H4" s="601"/>
      <c r="I4" s="601"/>
      <c r="J4" s="601"/>
      <c r="K4" s="601"/>
      <c r="L4" s="601"/>
      <c r="M4" s="601"/>
      <c r="N4" s="601"/>
      <c r="O4" s="601"/>
      <c r="P4" s="601" t="s">
        <v>146</v>
      </c>
      <c r="Q4" s="601"/>
      <c r="R4" s="601"/>
      <c r="S4" s="601"/>
      <c r="T4" s="601"/>
      <c r="U4" s="601"/>
    </row>
    <row r="5" spans="1:161" ht="24.75" customHeight="1" x14ac:dyDescent="0.25">
      <c r="A5" s="40"/>
      <c r="B5" s="40"/>
      <c r="C5" s="27"/>
      <c r="D5" s="27"/>
      <c r="E5" s="27"/>
      <c r="F5" s="27"/>
      <c r="G5" s="27"/>
      <c r="H5" s="41"/>
      <c r="I5" s="27"/>
      <c r="J5" s="27"/>
      <c r="K5" s="27"/>
      <c r="L5" s="27"/>
      <c r="M5" s="41"/>
      <c r="N5" s="27"/>
      <c r="O5" s="27"/>
      <c r="P5" s="27"/>
      <c r="Q5" s="27"/>
      <c r="R5" s="41"/>
      <c r="S5" s="42"/>
      <c r="T5" s="42"/>
      <c r="U5" s="42"/>
    </row>
    <row r="6" spans="1:161" s="43" customFormat="1" ht="24.75" customHeight="1" x14ac:dyDescent="0.25">
      <c r="A6" s="625" t="s">
        <v>148</v>
      </c>
      <c r="B6" s="625"/>
      <c r="C6" s="626"/>
      <c r="D6" s="620" t="s">
        <v>177</v>
      </c>
      <c r="E6" s="621"/>
      <c r="F6" s="621"/>
      <c r="G6" s="622"/>
      <c r="H6" s="627" t="s">
        <v>178</v>
      </c>
      <c r="I6" s="620" t="s">
        <v>177</v>
      </c>
      <c r="J6" s="621"/>
      <c r="K6" s="621"/>
      <c r="L6" s="622"/>
      <c r="M6" s="627" t="s">
        <v>179</v>
      </c>
      <c r="N6" s="620" t="s">
        <v>177</v>
      </c>
      <c r="O6" s="621"/>
      <c r="P6" s="621"/>
      <c r="Q6" s="622"/>
      <c r="R6" s="629" t="s">
        <v>180</v>
      </c>
      <c r="S6" s="623" t="s">
        <v>181</v>
      </c>
      <c r="T6" s="602" t="s">
        <v>182</v>
      </c>
      <c r="U6" s="602" t="s">
        <v>183</v>
      </c>
    </row>
    <row r="7" spans="1:161" s="43" customFormat="1" ht="63.75" customHeight="1" x14ac:dyDescent="0.25">
      <c r="A7" s="625"/>
      <c r="B7" s="625"/>
      <c r="C7" s="626"/>
      <c r="D7" s="44" t="s">
        <v>184</v>
      </c>
      <c r="E7" s="45" t="s">
        <v>185</v>
      </c>
      <c r="F7" s="45" t="s">
        <v>185</v>
      </c>
      <c r="G7" s="571" t="s">
        <v>186</v>
      </c>
      <c r="H7" s="631"/>
      <c r="I7" s="44" t="s">
        <v>184</v>
      </c>
      <c r="J7" s="45" t="s">
        <v>185</v>
      </c>
      <c r="K7" s="45" t="s">
        <v>185</v>
      </c>
      <c r="L7" s="45" t="s">
        <v>186</v>
      </c>
      <c r="M7" s="628"/>
      <c r="N7" s="44" t="s">
        <v>184</v>
      </c>
      <c r="O7" s="45" t="s">
        <v>187</v>
      </c>
      <c r="P7" s="45" t="s">
        <v>185</v>
      </c>
      <c r="Q7" s="45" t="s">
        <v>186</v>
      </c>
      <c r="R7" s="630"/>
      <c r="S7" s="624"/>
      <c r="T7" s="602"/>
      <c r="U7" s="602"/>
    </row>
    <row r="8" spans="1:161" s="490" customFormat="1" ht="36.75" customHeight="1" x14ac:dyDescent="0.25">
      <c r="A8" s="46" t="s">
        <v>152</v>
      </c>
      <c r="B8" s="80"/>
      <c r="C8" s="47" t="s">
        <v>188</v>
      </c>
      <c r="D8" s="464" t="s">
        <v>189</v>
      </c>
      <c r="E8" s="465" t="s">
        <v>190</v>
      </c>
      <c r="F8" s="465" t="s">
        <v>191</v>
      </c>
      <c r="G8" s="465" t="s">
        <v>192</v>
      </c>
      <c r="H8" s="466"/>
      <c r="I8" s="464" t="s">
        <v>189</v>
      </c>
      <c r="J8" s="465" t="s">
        <v>190</v>
      </c>
      <c r="K8" s="465" t="s">
        <v>191</v>
      </c>
      <c r="L8" s="465" t="s">
        <v>192</v>
      </c>
      <c r="M8" s="466"/>
      <c r="N8" s="464" t="s">
        <v>193</v>
      </c>
      <c r="O8" s="465" t="s">
        <v>190</v>
      </c>
      <c r="P8" s="465" t="s">
        <v>191</v>
      </c>
      <c r="Q8" s="465" t="s">
        <v>192</v>
      </c>
      <c r="R8" s="466"/>
      <c r="S8" s="154"/>
      <c r="T8" s="48"/>
      <c r="U8" s="48"/>
      <c r="V8" s="489"/>
      <c r="W8" s="489"/>
      <c r="X8" s="489"/>
      <c r="Y8" s="489"/>
      <c r="Z8" s="489"/>
      <c r="AA8" s="489"/>
      <c r="AB8" s="489"/>
      <c r="AC8" s="489"/>
      <c r="AD8" s="489"/>
      <c r="AE8" s="489"/>
      <c r="AF8" s="489"/>
      <c r="AG8" s="489"/>
      <c r="AH8" s="489"/>
      <c r="AI8" s="489"/>
      <c r="AJ8" s="489"/>
      <c r="AK8" s="489"/>
      <c r="AL8" s="489"/>
      <c r="AM8" s="489"/>
      <c r="AN8" s="489"/>
      <c r="AO8" s="489"/>
      <c r="AP8" s="489"/>
      <c r="AQ8" s="489"/>
      <c r="AR8" s="489"/>
      <c r="AS8" s="489"/>
      <c r="AT8" s="489"/>
      <c r="AU8" s="489"/>
      <c r="AV8" s="489"/>
      <c r="AW8" s="489"/>
      <c r="AX8" s="489"/>
      <c r="AY8" s="489"/>
      <c r="AZ8" s="489"/>
      <c r="BA8" s="489"/>
      <c r="BB8" s="489"/>
      <c r="BC8" s="489"/>
      <c r="BD8" s="489"/>
      <c r="BE8" s="489"/>
      <c r="BF8" s="489"/>
      <c r="BG8" s="489"/>
      <c r="BH8" s="489"/>
      <c r="BI8" s="489"/>
      <c r="BJ8" s="489"/>
      <c r="BK8" s="489"/>
      <c r="BL8" s="489"/>
      <c r="BM8" s="489"/>
      <c r="BN8" s="489"/>
      <c r="BO8" s="489"/>
      <c r="BP8" s="489"/>
      <c r="BQ8" s="489"/>
      <c r="BR8" s="489"/>
      <c r="BS8" s="489"/>
      <c r="BT8" s="489"/>
      <c r="BU8" s="489"/>
      <c r="BV8" s="489"/>
      <c r="BW8" s="489"/>
      <c r="BX8" s="489"/>
      <c r="BY8" s="489"/>
      <c r="BZ8" s="489"/>
      <c r="CA8" s="489"/>
      <c r="CB8" s="489"/>
      <c r="CC8" s="489"/>
      <c r="CD8" s="489"/>
      <c r="CE8" s="489"/>
      <c r="CF8" s="489"/>
      <c r="CG8" s="489"/>
      <c r="CH8" s="489"/>
      <c r="CI8" s="489"/>
      <c r="CJ8" s="489"/>
      <c r="CK8" s="489"/>
      <c r="CL8" s="489"/>
      <c r="CM8" s="489"/>
      <c r="CN8" s="489"/>
      <c r="CO8" s="489"/>
      <c r="CP8" s="489"/>
      <c r="CQ8" s="489"/>
      <c r="CR8" s="489"/>
      <c r="CS8" s="489"/>
      <c r="CT8" s="489"/>
      <c r="CU8" s="489"/>
      <c r="CV8" s="489"/>
      <c r="CW8" s="489"/>
      <c r="CX8" s="489"/>
      <c r="CY8" s="489"/>
      <c r="CZ8" s="489"/>
      <c r="DA8" s="489"/>
      <c r="DB8" s="489"/>
      <c r="DC8" s="489"/>
      <c r="DD8" s="489"/>
      <c r="DE8" s="489"/>
      <c r="DF8" s="489"/>
      <c r="DG8" s="489"/>
      <c r="DH8" s="489"/>
      <c r="DI8" s="489"/>
      <c r="DJ8" s="489"/>
      <c r="DK8" s="489"/>
      <c r="DL8" s="489"/>
      <c r="DM8" s="489"/>
      <c r="DN8" s="489"/>
      <c r="DO8" s="489"/>
      <c r="DP8" s="489"/>
      <c r="DQ8" s="489"/>
      <c r="DR8" s="489"/>
      <c r="DS8" s="489"/>
      <c r="DT8" s="489"/>
      <c r="DU8" s="489"/>
      <c r="DV8" s="489"/>
      <c r="DW8" s="489"/>
      <c r="DX8" s="489"/>
      <c r="DY8" s="489"/>
      <c r="DZ8" s="489"/>
      <c r="EA8" s="489"/>
      <c r="EB8" s="489"/>
      <c r="EC8" s="489"/>
      <c r="ED8" s="489"/>
      <c r="EE8" s="489"/>
      <c r="EF8" s="489"/>
      <c r="EG8" s="489"/>
      <c r="EH8" s="489"/>
      <c r="EI8" s="489"/>
      <c r="EJ8" s="489"/>
      <c r="EK8" s="489"/>
      <c r="EL8" s="489"/>
      <c r="EM8" s="489"/>
      <c r="EN8" s="489"/>
      <c r="EO8" s="489"/>
      <c r="EP8" s="489"/>
      <c r="EQ8" s="489"/>
      <c r="ER8" s="489"/>
      <c r="ES8" s="489"/>
      <c r="ET8" s="489"/>
      <c r="EU8" s="489"/>
      <c r="EV8" s="489"/>
      <c r="EW8" s="489"/>
      <c r="EX8" s="489"/>
      <c r="EY8" s="489"/>
      <c r="EZ8" s="489"/>
      <c r="FA8" s="489"/>
      <c r="FB8" s="489"/>
      <c r="FC8" s="489"/>
      <c r="FD8" s="489"/>
      <c r="FE8" s="489"/>
    </row>
    <row r="9" spans="1:161" s="52" customFormat="1" ht="24.75" customHeight="1" x14ac:dyDescent="0.25">
      <c r="A9" s="49" t="s">
        <v>194</v>
      </c>
      <c r="B9" s="50"/>
      <c r="C9" s="51" t="s">
        <v>195</v>
      </c>
      <c r="D9" s="610"/>
      <c r="E9" s="611"/>
      <c r="F9" s="611"/>
      <c r="G9" s="611"/>
      <c r="H9" s="612"/>
      <c r="I9" s="610"/>
      <c r="J9" s="611"/>
      <c r="K9" s="611"/>
      <c r="L9" s="611"/>
      <c r="M9" s="612"/>
      <c r="N9" s="607"/>
      <c r="O9" s="608"/>
      <c r="P9" s="608"/>
      <c r="Q9" s="608"/>
      <c r="R9" s="609"/>
      <c r="S9" s="668"/>
      <c r="T9" s="638"/>
      <c r="U9" s="66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c r="CE9" s="39"/>
      <c r="CF9" s="39"/>
      <c r="CG9" s="39"/>
      <c r="CH9" s="39"/>
      <c r="CI9" s="39"/>
      <c r="CJ9" s="39"/>
      <c r="CK9" s="39"/>
      <c r="CL9" s="39"/>
      <c r="CM9" s="39"/>
      <c r="CN9" s="39"/>
      <c r="CO9" s="39"/>
      <c r="CP9" s="39"/>
      <c r="CQ9" s="39"/>
      <c r="CR9" s="39"/>
      <c r="CS9" s="39"/>
      <c r="CT9" s="39"/>
      <c r="CU9" s="39"/>
      <c r="CV9" s="39"/>
      <c r="CW9" s="39"/>
      <c r="CX9" s="39"/>
      <c r="CY9" s="39"/>
      <c r="CZ9" s="39"/>
      <c r="DA9" s="39"/>
      <c r="DB9" s="39"/>
      <c r="DC9" s="39"/>
      <c r="DD9" s="39"/>
      <c r="DE9" s="39"/>
      <c r="DF9" s="39"/>
      <c r="DG9" s="39"/>
      <c r="DH9" s="39"/>
      <c r="DI9" s="39"/>
      <c r="DJ9" s="39"/>
      <c r="DK9" s="39"/>
      <c r="DL9" s="39"/>
      <c r="DM9" s="39"/>
      <c r="DN9" s="39"/>
      <c r="DO9" s="39"/>
      <c r="DP9" s="39"/>
      <c r="DQ9" s="39"/>
      <c r="DR9" s="39"/>
      <c r="DS9" s="39"/>
      <c r="DT9" s="39"/>
      <c r="DU9" s="39"/>
      <c r="DV9" s="39"/>
      <c r="DW9" s="39"/>
      <c r="DX9" s="39"/>
      <c r="DY9" s="39"/>
      <c r="DZ9" s="39"/>
      <c r="EA9" s="39"/>
      <c r="EB9" s="39"/>
      <c r="EC9" s="39"/>
      <c r="ED9" s="39"/>
      <c r="EE9" s="39"/>
      <c r="EF9" s="39"/>
      <c r="EG9" s="39"/>
      <c r="EH9" s="39"/>
      <c r="EI9" s="39"/>
      <c r="EJ9" s="39"/>
      <c r="EK9" s="39"/>
      <c r="EL9" s="39"/>
      <c r="EM9" s="39"/>
      <c r="EN9" s="39"/>
      <c r="EO9" s="39"/>
      <c r="EP9" s="39"/>
      <c r="EQ9" s="39"/>
      <c r="ER9" s="39"/>
      <c r="ES9" s="39"/>
      <c r="ET9" s="39"/>
      <c r="EU9" s="39"/>
      <c r="EV9" s="39"/>
      <c r="EW9" s="39"/>
      <c r="EX9" s="39"/>
      <c r="EY9" s="39"/>
      <c r="EZ9" s="39"/>
      <c r="FA9" s="39"/>
      <c r="FB9" s="39"/>
      <c r="FC9" s="39"/>
      <c r="FD9" s="39"/>
      <c r="FE9" s="39"/>
    </row>
    <row r="10" spans="1:161" s="52" customFormat="1" ht="24.75" customHeight="1" x14ac:dyDescent="0.25">
      <c r="A10" s="49" t="s">
        <v>196</v>
      </c>
      <c r="B10" s="50"/>
      <c r="C10" s="51"/>
      <c r="D10" s="569"/>
      <c r="E10" s="570"/>
      <c r="F10" s="570"/>
      <c r="G10" s="570"/>
      <c r="H10" s="570"/>
      <c r="I10" s="569"/>
      <c r="J10" s="570"/>
      <c r="K10" s="570"/>
      <c r="L10" s="570"/>
      <c r="M10" s="570"/>
      <c r="N10" s="566"/>
      <c r="O10" s="567"/>
      <c r="P10" s="567"/>
      <c r="Q10" s="567"/>
      <c r="R10" s="568"/>
      <c r="S10" s="535"/>
      <c r="T10" s="574"/>
      <c r="U10" s="580"/>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39"/>
      <c r="CF10" s="39"/>
      <c r="CG10" s="39"/>
      <c r="CH10" s="39"/>
      <c r="CI10" s="39"/>
      <c r="CJ10" s="39"/>
      <c r="CK10" s="39"/>
      <c r="CL10" s="39"/>
      <c r="CM10" s="39"/>
      <c r="CN10" s="39"/>
      <c r="CO10" s="39"/>
      <c r="CP10" s="39"/>
      <c r="CQ10" s="39"/>
      <c r="CR10" s="39"/>
      <c r="CS10" s="39"/>
      <c r="CT10" s="39"/>
      <c r="CU10" s="39"/>
      <c r="CV10" s="39"/>
      <c r="CW10" s="39"/>
      <c r="CX10" s="39"/>
      <c r="CY10" s="39"/>
      <c r="CZ10" s="39"/>
      <c r="DA10" s="39"/>
      <c r="DB10" s="39"/>
      <c r="DC10" s="39"/>
      <c r="DD10" s="39"/>
      <c r="DE10" s="39"/>
      <c r="DF10" s="39"/>
      <c r="DG10" s="39"/>
      <c r="DH10" s="39"/>
      <c r="DI10" s="39"/>
      <c r="DJ10" s="39"/>
      <c r="DK10" s="39"/>
      <c r="DL10" s="39"/>
      <c r="DM10" s="39"/>
      <c r="DN10" s="39"/>
      <c r="DO10" s="39"/>
      <c r="DP10" s="39"/>
      <c r="DQ10" s="39"/>
      <c r="DR10" s="39"/>
      <c r="DS10" s="39"/>
      <c r="DT10" s="39"/>
      <c r="DU10" s="39"/>
      <c r="DV10" s="39"/>
      <c r="DW10" s="39"/>
      <c r="DX10" s="39"/>
      <c r="DY10" s="39"/>
      <c r="DZ10" s="39"/>
      <c r="EA10" s="39"/>
      <c r="EB10" s="39"/>
      <c r="EC10" s="39"/>
      <c r="ED10" s="39"/>
      <c r="EE10" s="39"/>
      <c r="EF10" s="39"/>
      <c r="EG10" s="39"/>
      <c r="EH10" s="39"/>
      <c r="EI10" s="39"/>
      <c r="EJ10" s="39"/>
      <c r="EK10" s="39"/>
      <c r="EL10" s="39"/>
      <c r="EM10" s="39"/>
      <c r="EN10" s="39"/>
      <c r="EO10" s="39"/>
      <c r="EP10" s="39"/>
      <c r="EQ10" s="39"/>
      <c r="ER10" s="39"/>
      <c r="ES10" s="39"/>
      <c r="ET10" s="39"/>
      <c r="EU10" s="39"/>
      <c r="EV10" s="39"/>
      <c r="EW10" s="39"/>
      <c r="EX10" s="39"/>
      <c r="EY10" s="39"/>
      <c r="EZ10" s="39"/>
      <c r="FA10" s="39"/>
      <c r="FB10" s="39"/>
      <c r="FC10" s="39"/>
      <c r="FD10" s="39"/>
      <c r="FE10" s="39"/>
    </row>
    <row r="11" spans="1:161" s="52" customFormat="1" ht="24.75" customHeight="1" x14ac:dyDescent="0.25">
      <c r="A11" s="49" t="s">
        <v>197</v>
      </c>
      <c r="B11" s="50"/>
      <c r="C11" s="51"/>
      <c r="D11" s="569"/>
      <c r="E11" s="570"/>
      <c r="F11" s="570"/>
      <c r="G11" s="570"/>
      <c r="H11" s="570"/>
      <c r="I11" s="569"/>
      <c r="J11" s="570"/>
      <c r="K11" s="570"/>
      <c r="L11" s="570"/>
      <c r="M11" s="570"/>
      <c r="N11" s="566"/>
      <c r="O11" s="567"/>
      <c r="P11" s="567"/>
      <c r="Q11" s="567"/>
      <c r="R11" s="568"/>
      <c r="S11" s="535"/>
      <c r="T11" s="574"/>
      <c r="U11" s="580"/>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39"/>
      <c r="CD11" s="39"/>
      <c r="CE11" s="39"/>
      <c r="CF11" s="39"/>
      <c r="CG11" s="39"/>
      <c r="CH11" s="39"/>
      <c r="CI11" s="39"/>
      <c r="CJ11" s="39"/>
      <c r="CK11" s="39"/>
      <c r="CL11" s="39"/>
      <c r="CM11" s="39"/>
      <c r="CN11" s="39"/>
      <c r="CO11" s="39"/>
      <c r="CP11" s="39"/>
      <c r="CQ11" s="39"/>
      <c r="CR11" s="39"/>
      <c r="CS11" s="39"/>
      <c r="CT11" s="39"/>
      <c r="CU11" s="39"/>
      <c r="CV11" s="39"/>
      <c r="CW11" s="39"/>
      <c r="CX11" s="39"/>
      <c r="CY11" s="39"/>
      <c r="CZ11" s="39"/>
      <c r="DA11" s="39"/>
      <c r="DB11" s="39"/>
      <c r="DC11" s="39"/>
      <c r="DD11" s="39"/>
      <c r="DE11" s="39"/>
      <c r="DF11" s="39"/>
      <c r="DG11" s="39"/>
      <c r="DH11" s="39"/>
      <c r="DI11" s="39"/>
      <c r="DJ11" s="39"/>
      <c r="DK11" s="39"/>
      <c r="DL11" s="39"/>
      <c r="DM11" s="39"/>
      <c r="DN11" s="39"/>
      <c r="DO11" s="39"/>
      <c r="DP11" s="39"/>
      <c r="DQ11" s="39"/>
      <c r="DR11" s="39"/>
      <c r="DS11" s="39"/>
      <c r="DT11" s="39"/>
      <c r="DU11" s="39"/>
      <c r="DV11" s="39"/>
      <c r="DW11" s="39"/>
      <c r="DX11" s="39"/>
      <c r="DY11" s="39"/>
      <c r="DZ11" s="39"/>
      <c r="EA11" s="39"/>
      <c r="EB11" s="39"/>
      <c r="EC11" s="39"/>
      <c r="ED11" s="39"/>
      <c r="EE11" s="39"/>
      <c r="EF11" s="39"/>
      <c r="EG11" s="39"/>
      <c r="EH11" s="39"/>
      <c r="EI11" s="39"/>
      <c r="EJ11" s="39"/>
      <c r="EK11" s="39"/>
      <c r="EL11" s="39"/>
      <c r="EM11" s="39"/>
      <c r="EN11" s="39"/>
      <c r="EO11" s="39"/>
      <c r="EP11" s="39"/>
      <c r="EQ11" s="39"/>
      <c r="ER11" s="39"/>
      <c r="ES11" s="39"/>
      <c r="ET11" s="39"/>
      <c r="EU11" s="39"/>
      <c r="EV11" s="39"/>
      <c r="EW11" s="39"/>
      <c r="EX11" s="39"/>
      <c r="EY11" s="39"/>
      <c r="EZ11" s="39"/>
      <c r="FA11" s="39"/>
      <c r="FB11" s="39"/>
      <c r="FC11" s="39"/>
      <c r="FD11" s="39"/>
      <c r="FE11" s="39"/>
    </row>
    <row r="12" spans="1:161" s="52" customFormat="1" ht="24.75" customHeight="1" x14ac:dyDescent="0.25">
      <c r="A12" s="49" t="s">
        <v>198</v>
      </c>
      <c r="B12" s="50"/>
      <c r="C12" s="51"/>
      <c r="D12" s="569"/>
      <c r="E12" s="570"/>
      <c r="F12" s="570"/>
      <c r="G12" s="570"/>
      <c r="H12" s="570"/>
      <c r="I12" s="569"/>
      <c r="J12" s="570"/>
      <c r="K12" s="570"/>
      <c r="L12" s="570"/>
      <c r="M12" s="570"/>
      <c r="N12" s="566"/>
      <c r="O12" s="567"/>
      <c r="P12" s="567"/>
      <c r="Q12" s="567"/>
      <c r="R12" s="568"/>
      <c r="S12" s="535"/>
      <c r="T12" s="574"/>
      <c r="U12" s="580"/>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39"/>
      <c r="CI12" s="39"/>
      <c r="CJ12" s="39"/>
      <c r="CK12" s="39"/>
      <c r="CL12" s="39"/>
      <c r="CM12" s="39"/>
      <c r="CN12" s="39"/>
      <c r="CO12" s="39"/>
      <c r="CP12" s="39"/>
      <c r="CQ12" s="39"/>
      <c r="CR12" s="39"/>
      <c r="CS12" s="39"/>
      <c r="CT12" s="39"/>
      <c r="CU12" s="39"/>
      <c r="CV12" s="39"/>
      <c r="CW12" s="39"/>
      <c r="CX12" s="39"/>
      <c r="CY12" s="39"/>
      <c r="CZ12" s="39"/>
      <c r="DA12" s="39"/>
      <c r="DB12" s="39"/>
      <c r="DC12" s="39"/>
      <c r="DD12" s="39"/>
      <c r="DE12" s="39"/>
      <c r="DF12" s="39"/>
      <c r="DG12" s="39"/>
      <c r="DH12" s="39"/>
      <c r="DI12" s="39"/>
      <c r="DJ12" s="39"/>
      <c r="DK12" s="39"/>
      <c r="DL12" s="39"/>
      <c r="DM12" s="39"/>
      <c r="DN12" s="39"/>
      <c r="DO12" s="39"/>
      <c r="DP12" s="39"/>
      <c r="DQ12" s="39"/>
      <c r="DR12" s="39"/>
      <c r="DS12" s="39"/>
      <c r="DT12" s="39"/>
      <c r="DU12" s="39"/>
      <c r="DV12" s="39"/>
      <c r="DW12" s="39"/>
      <c r="DX12" s="39"/>
      <c r="DY12" s="39"/>
      <c r="DZ12" s="39"/>
      <c r="EA12" s="39"/>
      <c r="EB12" s="39"/>
      <c r="EC12" s="39"/>
      <c r="ED12" s="39"/>
      <c r="EE12" s="39"/>
      <c r="EF12" s="39"/>
      <c r="EG12" s="39"/>
      <c r="EH12" s="39"/>
      <c r="EI12" s="39"/>
      <c r="EJ12" s="39"/>
      <c r="EK12" s="39"/>
      <c r="EL12" s="39"/>
      <c r="EM12" s="39"/>
      <c r="EN12" s="39"/>
      <c r="EO12" s="39"/>
      <c r="EP12" s="39"/>
      <c r="EQ12" s="39"/>
      <c r="ER12" s="39"/>
      <c r="ES12" s="39"/>
      <c r="ET12" s="39"/>
      <c r="EU12" s="39"/>
      <c r="EV12" s="39"/>
      <c r="EW12" s="39"/>
      <c r="EX12" s="39"/>
      <c r="EY12" s="39"/>
      <c r="EZ12" s="39"/>
      <c r="FA12" s="39"/>
      <c r="FB12" s="39"/>
      <c r="FC12" s="39"/>
      <c r="FD12" s="39"/>
      <c r="FE12" s="39"/>
    </row>
    <row r="13" spans="1:161" s="52" customFormat="1" ht="24.75" customHeight="1" x14ac:dyDescent="0.25">
      <c r="A13" s="49" t="s">
        <v>199</v>
      </c>
      <c r="B13" s="50"/>
      <c r="C13" s="51"/>
      <c r="D13" s="569"/>
      <c r="E13" s="570"/>
      <c r="F13" s="570"/>
      <c r="G13" s="570"/>
      <c r="H13" s="570"/>
      <c r="I13" s="569"/>
      <c r="J13" s="570"/>
      <c r="K13" s="570"/>
      <c r="L13" s="570"/>
      <c r="M13" s="570"/>
      <c r="N13" s="566"/>
      <c r="O13" s="567"/>
      <c r="P13" s="567"/>
      <c r="Q13" s="567"/>
      <c r="R13" s="568"/>
      <c r="S13" s="535"/>
      <c r="T13" s="574"/>
      <c r="U13" s="580"/>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c r="CC13" s="39"/>
      <c r="CD13" s="39"/>
      <c r="CE13" s="39"/>
      <c r="CF13" s="39"/>
      <c r="CG13" s="39"/>
      <c r="CH13" s="39"/>
      <c r="CI13" s="39"/>
      <c r="CJ13" s="39"/>
      <c r="CK13" s="39"/>
      <c r="CL13" s="39"/>
      <c r="CM13" s="39"/>
      <c r="CN13" s="39"/>
      <c r="CO13" s="39"/>
      <c r="CP13" s="39"/>
      <c r="CQ13" s="39"/>
      <c r="CR13" s="39"/>
      <c r="CS13" s="39"/>
      <c r="CT13" s="39"/>
      <c r="CU13" s="39"/>
      <c r="CV13" s="39"/>
      <c r="CW13" s="39"/>
      <c r="CX13" s="39"/>
      <c r="CY13" s="39"/>
      <c r="CZ13" s="39"/>
      <c r="DA13" s="39"/>
      <c r="DB13" s="39"/>
      <c r="DC13" s="39"/>
      <c r="DD13" s="39"/>
      <c r="DE13" s="39"/>
      <c r="DF13" s="39"/>
      <c r="DG13" s="39"/>
      <c r="DH13" s="39"/>
      <c r="DI13" s="39"/>
      <c r="DJ13" s="39"/>
      <c r="DK13" s="39"/>
      <c r="DL13" s="39"/>
      <c r="DM13" s="39"/>
      <c r="DN13" s="39"/>
      <c r="DO13" s="39"/>
      <c r="DP13" s="39"/>
      <c r="DQ13" s="39"/>
      <c r="DR13" s="39"/>
      <c r="DS13" s="39"/>
      <c r="DT13" s="39"/>
      <c r="DU13" s="39"/>
      <c r="DV13" s="39"/>
      <c r="DW13" s="39"/>
      <c r="DX13" s="39"/>
      <c r="DY13" s="39"/>
      <c r="DZ13" s="39"/>
      <c r="EA13" s="39"/>
      <c r="EB13" s="39"/>
      <c r="EC13" s="39"/>
      <c r="ED13" s="39"/>
      <c r="EE13" s="39"/>
      <c r="EF13" s="39"/>
      <c r="EG13" s="39"/>
      <c r="EH13" s="39"/>
      <c r="EI13" s="39"/>
      <c r="EJ13" s="39"/>
      <c r="EK13" s="39"/>
      <c r="EL13" s="39"/>
      <c r="EM13" s="39"/>
      <c r="EN13" s="39"/>
      <c r="EO13" s="39"/>
      <c r="EP13" s="39"/>
      <c r="EQ13" s="39"/>
      <c r="ER13" s="39"/>
      <c r="ES13" s="39"/>
      <c r="ET13" s="39"/>
      <c r="EU13" s="39"/>
      <c r="EV13" s="39"/>
      <c r="EW13" s="39"/>
      <c r="EX13" s="39"/>
      <c r="EY13" s="39"/>
      <c r="EZ13" s="39"/>
      <c r="FA13" s="39"/>
      <c r="FB13" s="39"/>
      <c r="FC13" s="39"/>
      <c r="FD13" s="39"/>
      <c r="FE13" s="39"/>
    </row>
    <row r="14" spans="1:161" ht="24.75" customHeight="1" x14ac:dyDescent="0.25">
      <c r="A14" s="591" t="s">
        <v>200</v>
      </c>
      <c r="B14" s="592"/>
      <c r="C14" s="53" t="s">
        <v>201</v>
      </c>
      <c r="D14" s="192">
        <v>12</v>
      </c>
      <c r="E14" s="193">
        <v>1</v>
      </c>
      <c r="F14" s="194">
        <v>1000</v>
      </c>
      <c r="G14" s="195">
        <v>1</v>
      </c>
      <c r="H14" s="196">
        <f>SUM(D14*E14*F14*G14)</f>
        <v>12000</v>
      </c>
      <c r="I14" s="192">
        <v>12</v>
      </c>
      <c r="J14" s="197">
        <v>1</v>
      </c>
      <c r="K14" s="194">
        <v>100</v>
      </c>
      <c r="L14" s="195">
        <v>1</v>
      </c>
      <c r="M14" s="196">
        <f>SUM(I14*J14*K14*L14)</f>
        <v>1200</v>
      </c>
      <c r="N14" s="261">
        <v>12</v>
      </c>
      <c r="O14" s="258">
        <v>1</v>
      </c>
      <c r="P14" s="257">
        <v>100</v>
      </c>
      <c r="Q14" s="264">
        <v>1</v>
      </c>
      <c r="R14" s="254">
        <f>SUM(N14*O14*P14*Q14)</f>
        <v>1200</v>
      </c>
      <c r="S14" s="198">
        <f>SUM(H14+M14+R14)</f>
        <v>14400</v>
      </c>
      <c r="T14" s="199">
        <v>100</v>
      </c>
      <c r="U14" s="199">
        <f>S14+T14</f>
        <v>14500</v>
      </c>
    </row>
    <row r="15" spans="1:161" ht="24.75" customHeight="1" x14ac:dyDescent="0.25">
      <c r="A15" s="591" t="s">
        <v>202</v>
      </c>
      <c r="B15" s="592"/>
      <c r="C15" s="61" t="s">
        <v>203</v>
      </c>
      <c r="D15" s="62"/>
      <c r="E15" s="181"/>
      <c r="F15" s="183"/>
      <c r="G15" s="176"/>
      <c r="H15" s="56">
        <f>SUM(D15*E15*F15*G15)</f>
        <v>0</v>
      </c>
      <c r="I15" s="62"/>
      <c r="J15" s="63"/>
      <c r="K15" s="183"/>
      <c r="L15" s="176"/>
      <c r="M15" s="56">
        <f>SUM(I15*J15*K15*L15)</f>
        <v>0</v>
      </c>
      <c r="N15" s="251"/>
      <c r="O15" s="259"/>
      <c r="P15" s="262"/>
      <c r="Q15" s="265"/>
      <c r="R15" s="255">
        <f>SUM(N15*O15*P15*Q15)</f>
        <v>0</v>
      </c>
      <c r="S15" s="59">
        <f>SUM(H15+M15+R15)</f>
        <v>0</v>
      </c>
      <c r="T15" s="60"/>
      <c r="U15" s="60">
        <f>S15+T15</f>
        <v>0</v>
      </c>
    </row>
    <row r="16" spans="1:161" s="52" customFormat="1" ht="24.75" customHeight="1" x14ac:dyDescent="0.25">
      <c r="A16" s="64" t="s">
        <v>204</v>
      </c>
      <c r="B16" s="65"/>
      <c r="C16" s="66" t="s">
        <v>205</v>
      </c>
      <c r="D16" s="610"/>
      <c r="E16" s="611"/>
      <c r="F16" s="611"/>
      <c r="G16" s="611"/>
      <c r="H16" s="612"/>
      <c r="I16" s="610"/>
      <c r="J16" s="611"/>
      <c r="K16" s="611"/>
      <c r="L16" s="611"/>
      <c r="M16" s="612"/>
      <c r="N16" s="613"/>
      <c r="O16" s="614"/>
      <c r="P16" s="614"/>
      <c r="Q16" s="614"/>
      <c r="R16" s="615"/>
      <c r="S16" s="668"/>
      <c r="T16" s="638"/>
      <c r="U16" s="66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c r="CC16" s="39"/>
      <c r="CD16" s="39"/>
      <c r="CE16" s="39"/>
      <c r="CF16" s="39"/>
      <c r="CG16" s="39"/>
      <c r="CH16" s="39"/>
      <c r="CI16" s="39"/>
      <c r="CJ16" s="39"/>
      <c r="CK16" s="39"/>
      <c r="CL16" s="39"/>
      <c r="CM16" s="39"/>
      <c r="CN16" s="39"/>
      <c r="CO16" s="39"/>
      <c r="CP16" s="39"/>
      <c r="CQ16" s="39"/>
      <c r="CR16" s="39"/>
      <c r="CS16" s="39"/>
      <c r="CT16" s="39"/>
      <c r="CU16" s="39"/>
      <c r="CV16" s="39"/>
      <c r="CW16" s="39"/>
      <c r="CX16" s="39"/>
      <c r="CY16" s="39"/>
      <c r="CZ16" s="39"/>
      <c r="DA16" s="39"/>
      <c r="DB16" s="39"/>
      <c r="DC16" s="39"/>
      <c r="DD16" s="39"/>
      <c r="DE16" s="39"/>
      <c r="DF16" s="39"/>
      <c r="DG16" s="39"/>
      <c r="DH16" s="39"/>
      <c r="DI16" s="39"/>
      <c r="DJ16" s="39"/>
      <c r="DK16" s="39"/>
      <c r="DL16" s="39"/>
      <c r="DM16" s="39"/>
      <c r="DN16" s="39"/>
      <c r="DO16" s="39"/>
      <c r="DP16" s="39"/>
      <c r="DQ16" s="39"/>
      <c r="DR16" s="39"/>
      <c r="DS16" s="39"/>
      <c r="DT16" s="39"/>
      <c r="DU16" s="39"/>
      <c r="DV16" s="39"/>
      <c r="DW16" s="39"/>
      <c r="DX16" s="39"/>
      <c r="DY16" s="39"/>
      <c r="DZ16" s="39"/>
      <c r="EA16" s="39"/>
      <c r="EB16" s="39"/>
      <c r="EC16" s="39"/>
      <c r="ED16" s="39"/>
      <c r="EE16" s="39"/>
      <c r="EF16" s="39"/>
      <c r="EG16" s="39"/>
      <c r="EH16" s="39"/>
      <c r="EI16" s="39"/>
      <c r="EJ16" s="39"/>
      <c r="EK16" s="39"/>
      <c r="EL16" s="39"/>
      <c r="EM16" s="39"/>
      <c r="EN16" s="39"/>
      <c r="EO16" s="39"/>
      <c r="EP16" s="39"/>
      <c r="EQ16" s="39"/>
      <c r="ER16" s="39"/>
      <c r="ES16" s="39"/>
      <c r="ET16" s="39"/>
      <c r="EU16" s="39"/>
      <c r="EV16" s="39"/>
      <c r="EW16" s="39"/>
      <c r="EX16" s="39"/>
      <c r="EY16" s="39"/>
      <c r="EZ16" s="39"/>
      <c r="FA16" s="39"/>
      <c r="FB16" s="39"/>
      <c r="FC16" s="39"/>
      <c r="FD16" s="39"/>
      <c r="FE16" s="39"/>
    </row>
    <row r="17" spans="1:161" ht="24.75" customHeight="1" x14ac:dyDescent="0.25">
      <c r="A17" s="591" t="s">
        <v>206</v>
      </c>
      <c r="B17" s="592"/>
      <c r="C17" s="53" t="s">
        <v>207</v>
      </c>
      <c r="D17" s="200"/>
      <c r="E17" s="201"/>
      <c r="F17" s="202"/>
      <c r="G17" s="203"/>
      <c r="H17" s="68">
        <f>SUM(D17*E17*F17*G17)</f>
        <v>0</v>
      </c>
      <c r="I17" s="62"/>
      <c r="J17" s="63"/>
      <c r="K17" s="183"/>
      <c r="L17" s="176"/>
      <c r="M17" s="68"/>
      <c r="N17" s="244"/>
      <c r="O17" s="260"/>
      <c r="P17" s="263"/>
      <c r="Q17" s="256"/>
      <c r="R17" s="253">
        <f>SUM(N17*O17*P17*Q17)</f>
        <v>0</v>
      </c>
      <c r="S17" s="59">
        <f>SUM(H17+M17+R17)</f>
        <v>0</v>
      </c>
      <c r="T17" s="60"/>
      <c r="U17" s="60">
        <f>S17+T17</f>
        <v>0</v>
      </c>
    </row>
    <row r="18" spans="1:161" ht="24.75" customHeight="1" x14ac:dyDescent="0.25">
      <c r="A18" s="561" t="s">
        <v>208</v>
      </c>
      <c r="B18" s="562"/>
      <c r="C18" s="53" t="s">
        <v>209</v>
      </c>
      <c r="D18" s="200">
        <v>12</v>
      </c>
      <c r="E18" s="201">
        <v>1</v>
      </c>
      <c r="F18" s="202">
        <v>100</v>
      </c>
      <c r="G18" s="203">
        <v>1</v>
      </c>
      <c r="H18" s="248">
        <f>SUM(D18*E18*F18*G18)</f>
        <v>1200</v>
      </c>
      <c r="I18" s="62"/>
      <c r="J18" s="181"/>
      <c r="K18" s="183"/>
      <c r="L18" s="176"/>
      <c r="M18" s="67">
        <f>SUM(I18*J18*K18*L18)</f>
        <v>0</v>
      </c>
      <c r="N18" s="62"/>
      <c r="O18" s="181"/>
      <c r="P18" s="183"/>
      <c r="Q18" s="176"/>
      <c r="R18" s="293">
        <f>SUM(N18*O18*P18*Q18)</f>
        <v>0</v>
      </c>
      <c r="S18" s="59">
        <f>SUM(H18+M18+R18)</f>
        <v>1200</v>
      </c>
      <c r="T18" s="60"/>
      <c r="U18" s="60">
        <f>S18+T18</f>
        <v>1200</v>
      </c>
    </row>
    <row r="19" spans="1:161" s="79" customFormat="1" ht="24.75" customHeight="1" x14ac:dyDescent="0.25">
      <c r="A19" s="605" t="s">
        <v>210</v>
      </c>
      <c r="B19" s="606"/>
      <c r="C19" s="606"/>
      <c r="D19" s="70"/>
      <c r="E19" s="565"/>
      <c r="F19" s="565"/>
      <c r="G19" s="565"/>
      <c r="H19" s="295">
        <f>SUM(H14:H18)</f>
        <v>13200</v>
      </c>
      <c r="I19" s="70"/>
      <c r="J19" s="565"/>
      <c r="K19" s="565"/>
      <c r="L19" s="565"/>
      <c r="M19" s="295">
        <f>SUM(M14:M18)</f>
        <v>1200</v>
      </c>
      <c r="N19" s="72"/>
      <c r="O19" s="73"/>
      <c r="P19" s="74"/>
      <c r="Q19" s="75"/>
      <c r="R19" s="76">
        <f>SUM(R14:R18)</f>
        <v>1200</v>
      </c>
      <c r="S19" s="77">
        <f>SUM(S14:S18)</f>
        <v>15600</v>
      </c>
      <c r="T19" s="78">
        <f>SUM(T14:T18)</f>
        <v>100</v>
      </c>
      <c r="U19" s="78">
        <f>S19+T19</f>
        <v>15700</v>
      </c>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c r="CC19" s="39"/>
      <c r="CD19" s="39"/>
      <c r="CE19" s="39"/>
      <c r="CF19" s="39"/>
      <c r="CG19" s="39"/>
      <c r="CH19" s="39"/>
      <c r="CI19" s="39"/>
      <c r="CJ19" s="39"/>
      <c r="CK19" s="39"/>
      <c r="CL19" s="39"/>
      <c r="CM19" s="39"/>
      <c r="CN19" s="39"/>
      <c r="CO19" s="39"/>
      <c r="CP19" s="39"/>
      <c r="CQ19" s="39"/>
      <c r="CR19" s="39"/>
      <c r="CS19" s="39"/>
      <c r="CT19" s="39"/>
      <c r="CU19" s="39"/>
      <c r="CV19" s="39"/>
      <c r="CW19" s="39"/>
      <c r="CX19" s="39"/>
      <c r="CY19" s="39"/>
      <c r="CZ19" s="39"/>
      <c r="DA19" s="39"/>
      <c r="DB19" s="39"/>
      <c r="DC19" s="39"/>
      <c r="DD19" s="39"/>
      <c r="DE19" s="39"/>
      <c r="DF19" s="39"/>
      <c r="DG19" s="39"/>
      <c r="DH19" s="39"/>
      <c r="DI19" s="39"/>
      <c r="DJ19" s="39"/>
      <c r="DK19" s="39"/>
      <c r="DL19" s="39"/>
      <c r="DM19" s="39"/>
      <c r="DN19" s="39"/>
      <c r="DO19" s="39"/>
      <c r="DP19" s="39"/>
      <c r="DQ19" s="39"/>
      <c r="DR19" s="39"/>
      <c r="DS19" s="39"/>
      <c r="DT19" s="39"/>
      <c r="DU19" s="39"/>
      <c r="DV19" s="39"/>
      <c r="DW19" s="39"/>
      <c r="DX19" s="39"/>
      <c r="DY19" s="39"/>
      <c r="DZ19" s="39"/>
      <c r="EA19" s="39"/>
      <c r="EB19" s="39"/>
      <c r="EC19" s="39"/>
      <c r="ED19" s="39"/>
      <c r="EE19" s="39"/>
      <c r="EF19" s="39"/>
      <c r="EG19" s="39"/>
      <c r="EH19" s="39"/>
      <c r="EI19" s="39"/>
      <c r="EJ19" s="39"/>
      <c r="EK19" s="39"/>
      <c r="EL19" s="39"/>
      <c r="EM19" s="39"/>
      <c r="EN19" s="39"/>
      <c r="EO19" s="39"/>
      <c r="EP19" s="39"/>
      <c r="EQ19" s="39"/>
      <c r="ER19" s="39"/>
      <c r="ES19" s="39"/>
      <c r="ET19" s="39"/>
      <c r="EU19" s="39"/>
      <c r="EV19" s="39"/>
      <c r="EW19" s="39"/>
      <c r="EX19" s="39"/>
      <c r="EY19" s="39"/>
      <c r="EZ19" s="39"/>
      <c r="FA19" s="39"/>
      <c r="FB19" s="39"/>
      <c r="FC19" s="39"/>
      <c r="FD19" s="39"/>
      <c r="FE19" s="39"/>
    </row>
    <row r="20" spans="1:161" s="492" customFormat="1" ht="39.75" customHeight="1" x14ac:dyDescent="0.25">
      <c r="A20" s="46" t="s">
        <v>154</v>
      </c>
      <c r="B20" s="80"/>
      <c r="C20" s="47" t="s">
        <v>155</v>
      </c>
      <c r="D20" s="464" t="s">
        <v>189</v>
      </c>
      <c r="E20" s="467" t="s">
        <v>211</v>
      </c>
      <c r="F20" s="467" t="s">
        <v>191</v>
      </c>
      <c r="G20" s="465" t="s">
        <v>192</v>
      </c>
      <c r="H20" s="468"/>
      <c r="I20" s="464" t="s">
        <v>189</v>
      </c>
      <c r="J20" s="467" t="s">
        <v>211</v>
      </c>
      <c r="K20" s="467" t="s">
        <v>191</v>
      </c>
      <c r="L20" s="465" t="s">
        <v>192</v>
      </c>
      <c r="M20" s="468"/>
      <c r="N20" s="464" t="s">
        <v>189</v>
      </c>
      <c r="O20" s="467" t="s">
        <v>211</v>
      </c>
      <c r="P20" s="467" t="s">
        <v>191</v>
      </c>
      <c r="Q20" s="465" t="s">
        <v>192</v>
      </c>
      <c r="R20" s="466"/>
      <c r="S20" s="154"/>
      <c r="T20" s="48"/>
      <c r="U20" s="48"/>
      <c r="V20" s="491"/>
      <c r="W20" s="491"/>
      <c r="X20" s="491"/>
      <c r="Y20" s="491"/>
      <c r="Z20" s="491"/>
      <c r="AA20" s="491"/>
      <c r="AB20" s="491"/>
      <c r="AC20" s="491"/>
      <c r="AD20" s="491"/>
      <c r="AE20" s="491"/>
      <c r="AF20" s="491"/>
      <c r="AG20" s="491"/>
      <c r="AH20" s="491"/>
      <c r="AI20" s="491"/>
      <c r="AJ20" s="491"/>
      <c r="AK20" s="491"/>
      <c r="AL20" s="491"/>
      <c r="AM20" s="491"/>
      <c r="AN20" s="491"/>
      <c r="AO20" s="491"/>
      <c r="AP20" s="491"/>
      <c r="AQ20" s="491"/>
      <c r="AR20" s="491"/>
      <c r="AS20" s="491"/>
      <c r="AT20" s="491"/>
      <c r="AU20" s="491"/>
      <c r="AV20" s="491"/>
      <c r="AW20" s="491"/>
      <c r="AX20" s="491"/>
      <c r="AY20" s="491"/>
      <c r="AZ20" s="491"/>
      <c r="BA20" s="491"/>
      <c r="BB20" s="491"/>
      <c r="BC20" s="491"/>
      <c r="BD20" s="491"/>
      <c r="BE20" s="491"/>
      <c r="BF20" s="491"/>
      <c r="BG20" s="491"/>
      <c r="BH20" s="491"/>
      <c r="BI20" s="491"/>
      <c r="BJ20" s="491"/>
      <c r="BK20" s="491"/>
      <c r="BL20" s="491"/>
      <c r="BM20" s="491"/>
      <c r="BN20" s="491"/>
      <c r="BO20" s="491"/>
      <c r="BP20" s="491"/>
      <c r="BQ20" s="491"/>
      <c r="BR20" s="491"/>
      <c r="BS20" s="491"/>
      <c r="BT20" s="491"/>
      <c r="BU20" s="491"/>
      <c r="BV20" s="491"/>
      <c r="BW20" s="491"/>
      <c r="BX20" s="491"/>
      <c r="BY20" s="491"/>
      <c r="BZ20" s="491"/>
      <c r="CA20" s="491"/>
      <c r="CB20" s="491"/>
      <c r="CC20" s="491"/>
      <c r="CD20" s="491"/>
      <c r="CE20" s="491"/>
      <c r="CF20" s="491"/>
      <c r="CG20" s="491"/>
      <c r="CH20" s="491"/>
      <c r="CI20" s="491"/>
      <c r="CJ20" s="491"/>
      <c r="CK20" s="491"/>
      <c r="CL20" s="491"/>
      <c r="CM20" s="491"/>
      <c r="CN20" s="491"/>
      <c r="CO20" s="491"/>
      <c r="CP20" s="491"/>
      <c r="CQ20" s="491"/>
      <c r="CR20" s="491"/>
      <c r="CS20" s="491"/>
      <c r="CT20" s="491"/>
      <c r="CU20" s="491"/>
      <c r="CV20" s="491"/>
      <c r="CW20" s="491"/>
      <c r="CX20" s="491"/>
      <c r="CY20" s="491"/>
      <c r="CZ20" s="491"/>
      <c r="DA20" s="491"/>
      <c r="DB20" s="491"/>
      <c r="DC20" s="491"/>
      <c r="DD20" s="491"/>
      <c r="DE20" s="491"/>
      <c r="DF20" s="491"/>
      <c r="DG20" s="491"/>
      <c r="DH20" s="491"/>
      <c r="DI20" s="491"/>
      <c r="DJ20" s="491"/>
      <c r="DK20" s="491"/>
      <c r="DL20" s="491"/>
      <c r="DM20" s="491"/>
      <c r="DN20" s="491"/>
      <c r="DO20" s="491"/>
      <c r="DP20" s="491"/>
      <c r="DQ20" s="491"/>
      <c r="DR20" s="491"/>
      <c r="DS20" s="491"/>
      <c r="DT20" s="491"/>
      <c r="DU20" s="491"/>
      <c r="DV20" s="491"/>
      <c r="DW20" s="491"/>
      <c r="DX20" s="491"/>
      <c r="DY20" s="491"/>
      <c r="DZ20" s="491"/>
      <c r="EA20" s="491"/>
      <c r="EB20" s="491"/>
      <c r="EC20" s="491"/>
      <c r="ED20" s="491"/>
      <c r="EE20" s="491"/>
      <c r="EF20" s="491"/>
      <c r="EG20" s="491"/>
      <c r="EH20" s="491"/>
      <c r="EI20" s="491"/>
      <c r="EJ20" s="491"/>
      <c r="EK20" s="491"/>
      <c r="EL20" s="491"/>
      <c r="EM20" s="491"/>
      <c r="EN20" s="491"/>
      <c r="EO20" s="491"/>
      <c r="EP20" s="491"/>
      <c r="EQ20" s="491"/>
      <c r="ER20" s="491"/>
      <c r="ES20" s="491"/>
      <c r="ET20" s="491"/>
      <c r="EU20" s="491"/>
      <c r="EV20" s="491"/>
      <c r="EW20" s="491"/>
      <c r="EX20" s="491"/>
      <c r="EY20" s="491"/>
      <c r="EZ20" s="491"/>
      <c r="FA20" s="491"/>
      <c r="FB20" s="491"/>
      <c r="FC20" s="491"/>
      <c r="FD20" s="491"/>
      <c r="FE20" s="491"/>
    </row>
    <row r="21" spans="1:161" ht="15.75" x14ac:dyDescent="0.25">
      <c r="A21" s="603" t="s">
        <v>212</v>
      </c>
      <c r="B21" s="604"/>
      <c r="C21" s="61" t="s">
        <v>213</v>
      </c>
      <c r="D21" s="200">
        <v>12</v>
      </c>
      <c r="E21" s="203">
        <v>0.05</v>
      </c>
      <c r="F21" s="202">
        <v>1000</v>
      </c>
      <c r="G21" s="203">
        <v>1</v>
      </c>
      <c r="H21" s="204">
        <f>SUM(D21*E21*F21*G21)</f>
        <v>600.00000000000011</v>
      </c>
      <c r="I21" s="200">
        <v>12</v>
      </c>
      <c r="J21" s="203">
        <v>0.03</v>
      </c>
      <c r="K21" s="202">
        <v>200</v>
      </c>
      <c r="L21" s="203">
        <v>1</v>
      </c>
      <c r="M21" s="204">
        <f>SUM(I21*J21*K21*L21)</f>
        <v>72</v>
      </c>
      <c r="N21" s="272">
        <v>12</v>
      </c>
      <c r="O21" s="273">
        <v>0.02</v>
      </c>
      <c r="P21" s="189">
        <v>500</v>
      </c>
      <c r="Q21" s="273">
        <v>0.5</v>
      </c>
      <c r="R21" s="274">
        <f>SUM(N21*O21*P21*Q21)</f>
        <v>60</v>
      </c>
      <c r="S21" s="198">
        <f>SUM(H21+M21+R21)</f>
        <v>732.00000000000011</v>
      </c>
      <c r="T21" s="60"/>
      <c r="U21" s="199">
        <f>S21+T21</f>
        <v>732.00000000000011</v>
      </c>
    </row>
    <row r="22" spans="1:161" ht="15.75" x14ac:dyDescent="0.25">
      <c r="A22" s="591" t="s">
        <v>214</v>
      </c>
      <c r="B22" s="592"/>
      <c r="C22" s="61" t="s">
        <v>215</v>
      </c>
      <c r="D22" s="84"/>
      <c r="E22" s="177"/>
      <c r="F22" s="184"/>
      <c r="G22" s="177"/>
      <c r="H22" s="68">
        <f>SUM(D22*E22*F22*G22)</f>
        <v>0</v>
      </c>
      <c r="I22" s="84"/>
      <c r="J22" s="177"/>
      <c r="K22" s="184"/>
      <c r="L22" s="177"/>
      <c r="M22" s="85">
        <f>SUM(I22*J22*K22*L22)</f>
        <v>0</v>
      </c>
      <c r="N22" s="86"/>
      <c r="O22" s="205"/>
      <c r="P22" s="266"/>
      <c r="Q22" s="205"/>
      <c r="R22" s="58">
        <f>SUM(N22*O22*P22*Q22)</f>
        <v>0</v>
      </c>
      <c r="S22" s="59">
        <f>SUM(H22+M22+R22)</f>
        <v>0</v>
      </c>
      <c r="T22" s="60"/>
      <c r="U22" s="60">
        <f>S22+T22</f>
        <v>0</v>
      </c>
    </row>
    <row r="23" spans="1:161" s="79" customFormat="1" ht="24.75" customHeight="1" x14ac:dyDescent="0.25">
      <c r="A23" s="605" t="s">
        <v>216</v>
      </c>
      <c r="B23" s="606"/>
      <c r="C23" s="606"/>
      <c r="D23" s="70"/>
      <c r="E23" s="565"/>
      <c r="F23" s="565"/>
      <c r="G23" s="565"/>
      <c r="H23" s="71">
        <f>SUM(H21:H22)</f>
        <v>600.00000000000011</v>
      </c>
      <c r="I23" s="70"/>
      <c r="J23" s="565"/>
      <c r="K23" s="565"/>
      <c r="L23" s="565"/>
      <c r="M23" s="71">
        <f>SUM(M21:M22)</f>
        <v>72</v>
      </c>
      <c r="N23" s="72"/>
      <c r="O23" s="73"/>
      <c r="P23" s="74"/>
      <c r="Q23" s="75"/>
      <c r="R23" s="76">
        <f>SUM(R21:R22)</f>
        <v>60</v>
      </c>
      <c r="S23" s="77">
        <f>SUM(S21:S22)</f>
        <v>732.00000000000011</v>
      </c>
      <c r="T23" s="78">
        <f>SUM(T21:T22)</f>
        <v>0</v>
      </c>
      <c r="U23" s="78">
        <f>S23+T23</f>
        <v>732.00000000000011</v>
      </c>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c r="CF23" s="39"/>
      <c r="CG23" s="39"/>
      <c r="CH23" s="39"/>
      <c r="CI23" s="39"/>
      <c r="CJ23" s="39"/>
      <c r="CK23" s="39"/>
      <c r="CL23" s="39"/>
      <c r="CM23" s="39"/>
      <c r="CN23" s="39"/>
      <c r="CO23" s="39"/>
      <c r="CP23" s="39"/>
      <c r="CQ23" s="39"/>
      <c r="CR23" s="39"/>
      <c r="CS23" s="39"/>
      <c r="CT23" s="39"/>
      <c r="CU23" s="39"/>
      <c r="CV23" s="39"/>
      <c r="CW23" s="39"/>
      <c r="CX23" s="39"/>
      <c r="CY23" s="39"/>
      <c r="CZ23" s="39"/>
      <c r="DA23" s="39"/>
      <c r="DB23" s="39"/>
      <c r="DC23" s="39"/>
      <c r="DD23" s="39"/>
      <c r="DE23" s="39"/>
      <c r="DF23" s="39"/>
      <c r="DG23" s="39"/>
      <c r="DH23" s="39"/>
      <c r="DI23" s="39"/>
      <c r="DJ23" s="39"/>
      <c r="DK23" s="39"/>
      <c r="DL23" s="39"/>
      <c r="DM23" s="39"/>
      <c r="DN23" s="39"/>
      <c r="DO23" s="39"/>
      <c r="DP23" s="39"/>
      <c r="DQ23" s="39"/>
      <c r="DR23" s="39"/>
      <c r="DS23" s="39"/>
      <c r="DT23" s="39"/>
      <c r="DU23" s="39"/>
      <c r="DV23" s="39"/>
      <c r="DW23" s="39"/>
      <c r="DX23" s="39"/>
      <c r="DY23" s="39"/>
      <c r="DZ23" s="39"/>
      <c r="EA23" s="39"/>
      <c r="EB23" s="39"/>
      <c r="EC23" s="39"/>
      <c r="ED23" s="39"/>
      <c r="EE23" s="39"/>
      <c r="EF23" s="39"/>
      <c r="EG23" s="39"/>
      <c r="EH23" s="39"/>
      <c r="EI23" s="39"/>
      <c r="EJ23" s="39"/>
      <c r="EK23" s="39"/>
      <c r="EL23" s="39"/>
      <c r="EM23" s="39"/>
      <c r="EN23" s="39"/>
      <c r="EO23" s="39"/>
      <c r="EP23" s="39"/>
      <c r="EQ23" s="39"/>
      <c r="ER23" s="39"/>
      <c r="ES23" s="39"/>
      <c r="ET23" s="39"/>
      <c r="EU23" s="39"/>
      <c r="EV23" s="39"/>
      <c r="EW23" s="39"/>
      <c r="EX23" s="39"/>
      <c r="EY23" s="39"/>
      <c r="EZ23" s="39"/>
      <c r="FA23" s="39"/>
      <c r="FB23" s="39"/>
      <c r="FC23" s="39"/>
      <c r="FD23" s="39"/>
      <c r="FE23" s="39"/>
    </row>
    <row r="24" spans="1:161" s="492" customFormat="1" ht="25.5" customHeight="1" x14ac:dyDescent="0.25">
      <c r="A24" s="46" t="s">
        <v>156</v>
      </c>
      <c r="B24" s="80"/>
      <c r="C24" s="47" t="s">
        <v>157</v>
      </c>
      <c r="D24" s="464" t="s">
        <v>217</v>
      </c>
      <c r="E24" s="465" t="s">
        <v>218</v>
      </c>
      <c r="F24" s="465" t="s">
        <v>219</v>
      </c>
      <c r="G24" s="465" t="s">
        <v>220</v>
      </c>
      <c r="H24" s="466"/>
      <c r="I24" s="464" t="s">
        <v>217</v>
      </c>
      <c r="J24" s="465" t="s">
        <v>221</v>
      </c>
      <c r="K24" s="465" t="s">
        <v>222</v>
      </c>
      <c r="L24" s="465" t="s">
        <v>220</v>
      </c>
      <c r="M24" s="466"/>
      <c r="N24" s="464" t="s">
        <v>217</v>
      </c>
      <c r="O24" s="465" t="s">
        <v>221</v>
      </c>
      <c r="P24" s="465" t="s">
        <v>222</v>
      </c>
      <c r="Q24" s="465" t="s">
        <v>220</v>
      </c>
      <c r="R24" s="466"/>
      <c r="S24" s="154"/>
      <c r="T24" s="48"/>
      <c r="U24" s="48"/>
      <c r="V24" s="491"/>
      <c r="W24" s="491"/>
      <c r="X24" s="491"/>
      <c r="Y24" s="491"/>
      <c r="Z24" s="491"/>
      <c r="AA24" s="491"/>
      <c r="AB24" s="491"/>
      <c r="AC24" s="491"/>
      <c r="AD24" s="491"/>
      <c r="AE24" s="491"/>
      <c r="AF24" s="491"/>
      <c r="AG24" s="491"/>
      <c r="AH24" s="491"/>
      <c r="AI24" s="491"/>
      <c r="AJ24" s="491"/>
      <c r="AK24" s="491"/>
      <c r="AL24" s="491"/>
      <c r="AM24" s="491"/>
      <c r="AN24" s="491"/>
      <c r="AO24" s="491"/>
      <c r="AP24" s="491"/>
      <c r="AQ24" s="491"/>
      <c r="AR24" s="491"/>
      <c r="AS24" s="491"/>
      <c r="AT24" s="491"/>
      <c r="AU24" s="491"/>
      <c r="AV24" s="491"/>
      <c r="AW24" s="491"/>
      <c r="AX24" s="491"/>
      <c r="AY24" s="491"/>
      <c r="AZ24" s="491"/>
      <c r="BA24" s="491"/>
      <c r="BB24" s="491"/>
      <c r="BC24" s="491"/>
      <c r="BD24" s="491"/>
      <c r="BE24" s="491"/>
      <c r="BF24" s="491"/>
      <c r="BG24" s="491"/>
      <c r="BH24" s="491"/>
      <c r="BI24" s="491"/>
      <c r="BJ24" s="491"/>
      <c r="BK24" s="491"/>
      <c r="BL24" s="491"/>
      <c r="BM24" s="491"/>
      <c r="BN24" s="491"/>
      <c r="BO24" s="491"/>
      <c r="BP24" s="491"/>
      <c r="BQ24" s="491"/>
      <c r="BR24" s="491"/>
      <c r="BS24" s="491"/>
      <c r="BT24" s="491"/>
      <c r="BU24" s="491"/>
      <c r="BV24" s="491"/>
      <c r="BW24" s="491"/>
      <c r="BX24" s="491"/>
      <c r="BY24" s="491"/>
      <c r="BZ24" s="491"/>
      <c r="CA24" s="491"/>
      <c r="CB24" s="491"/>
      <c r="CC24" s="491"/>
      <c r="CD24" s="491"/>
      <c r="CE24" s="491"/>
      <c r="CF24" s="491"/>
      <c r="CG24" s="491"/>
      <c r="CH24" s="491"/>
      <c r="CI24" s="491"/>
      <c r="CJ24" s="491"/>
      <c r="CK24" s="491"/>
      <c r="CL24" s="491"/>
      <c r="CM24" s="491"/>
      <c r="CN24" s="491"/>
      <c r="CO24" s="491"/>
      <c r="CP24" s="491"/>
      <c r="CQ24" s="491"/>
      <c r="CR24" s="491"/>
      <c r="CS24" s="491"/>
      <c r="CT24" s="491"/>
      <c r="CU24" s="491"/>
      <c r="CV24" s="491"/>
      <c r="CW24" s="491"/>
      <c r="CX24" s="491"/>
      <c r="CY24" s="491"/>
      <c r="CZ24" s="491"/>
      <c r="DA24" s="491"/>
      <c r="DB24" s="491"/>
      <c r="DC24" s="491"/>
      <c r="DD24" s="491"/>
      <c r="DE24" s="491"/>
      <c r="DF24" s="491"/>
      <c r="DG24" s="491"/>
      <c r="DH24" s="491"/>
      <c r="DI24" s="491"/>
      <c r="DJ24" s="491"/>
      <c r="DK24" s="491"/>
      <c r="DL24" s="491"/>
      <c r="DM24" s="491"/>
      <c r="DN24" s="491"/>
      <c r="DO24" s="491"/>
      <c r="DP24" s="491"/>
      <c r="DQ24" s="491"/>
      <c r="DR24" s="491"/>
      <c r="DS24" s="491"/>
      <c r="DT24" s="491"/>
      <c r="DU24" s="491"/>
      <c r="DV24" s="491"/>
      <c r="DW24" s="491"/>
      <c r="DX24" s="491"/>
      <c r="DY24" s="491"/>
      <c r="DZ24" s="491"/>
      <c r="EA24" s="491"/>
      <c r="EB24" s="491"/>
      <c r="EC24" s="491"/>
      <c r="ED24" s="491"/>
      <c r="EE24" s="491"/>
      <c r="EF24" s="491"/>
      <c r="EG24" s="491"/>
      <c r="EH24" s="491"/>
      <c r="EI24" s="491"/>
      <c r="EJ24" s="491"/>
      <c r="EK24" s="491"/>
      <c r="EL24" s="491"/>
      <c r="EM24" s="491"/>
      <c r="EN24" s="491"/>
      <c r="EO24" s="491"/>
      <c r="EP24" s="491"/>
      <c r="EQ24" s="491"/>
      <c r="ER24" s="491"/>
      <c r="ES24" s="491"/>
      <c r="ET24" s="491"/>
      <c r="EU24" s="491"/>
      <c r="EV24" s="491"/>
      <c r="EW24" s="491"/>
      <c r="EX24" s="491"/>
      <c r="EY24" s="491"/>
      <c r="EZ24" s="491"/>
      <c r="FA24" s="491"/>
      <c r="FB24" s="491"/>
      <c r="FC24" s="491"/>
      <c r="FD24" s="491"/>
      <c r="FE24" s="491"/>
    </row>
    <row r="25" spans="1:161" ht="24.75" customHeight="1" x14ac:dyDescent="0.25">
      <c r="A25" s="87" t="s">
        <v>223</v>
      </c>
      <c r="B25" s="88"/>
      <c r="C25" s="89" t="s">
        <v>224</v>
      </c>
      <c r="D25" s="569"/>
      <c r="E25" s="89"/>
      <c r="F25" s="89"/>
      <c r="G25" s="89"/>
      <c r="H25" s="90"/>
      <c r="I25" s="569"/>
      <c r="J25" s="89"/>
      <c r="K25" s="89"/>
      <c r="L25" s="89"/>
      <c r="M25" s="90"/>
      <c r="N25" s="566"/>
      <c r="O25" s="91"/>
      <c r="P25" s="92"/>
      <c r="Q25" s="93"/>
      <c r="R25" s="94"/>
      <c r="S25" s="670"/>
      <c r="T25" s="638"/>
      <c r="U25" s="669"/>
    </row>
    <row r="26" spans="1:161" ht="24.75" customHeight="1" x14ac:dyDescent="0.25">
      <c r="A26" s="95" t="s">
        <v>225</v>
      </c>
      <c r="B26" s="95"/>
      <c r="C26" s="96"/>
      <c r="D26" s="637" t="s">
        <v>226</v>
      </c>
      <c r="E26" s="638"/>
      <c r="F26" s="638"/>
      <c r="G26" s="638"/>
      <c r="H26" s="639"/>
      <c r="I26" s="637" t="s">
        <v>226</v>
      </c>
      <c r="J26" s="638"/>
      <c r="K26" s="638"/>
      <c r="L26" s="638"/>
      <c r="M26" s="639"/>
      <c r="N26" s="637" t="s">
        <v>226</v>
      </c>
      <c r="O26" s="638"/>
      <c r="P26" s="638"/>
      <c r="Q26" s="638"/>
      <c r="R26" s="639"/>
      <c r="S26" s="670"/>
      <c r="T26" s="671"/>
      <c r="U26" s="672"/>
      <c r="V26" s="98"/>
    </row>
    <row r="27" spans="1:161" ht="51.75" customHeight="1" x14ac:dyDescent="0.25">
      <c r="A27" s="603" t="s">
        <v>227</v>
      </c>
      <c r="B27" s="604"/>
      <c r="C27" s="61" t="s">
        <v>228</v>
      </c>
      <c r="D27" s="200">
        <v>3</v>
      </c>
      <c r="E27" s="275">
        <v>5</v>
      </c>
      <c r="F27" s="202">
        <v>600</v>
      </c>
      <c r="G27" s="203">
        <v>1</v>
      </c>
      <c r="H27" s="204">
        <f t="shared" ref="H27:H39" si="0">SUM(D27*E27*F27*G27)</f>
        <v>9000</v>
      </c>
      <c r="I27" s="62"/>
      <c r="J27" s="63"/>
      <c r="K27" s="183"/>
      <c r="L27" s="176"/>
      <c r="M27" s="68">
        <f t="shared" ref="M27:M29" si="1">SUM(I27*J27*K27*L27)</f>
        <v>0</v>
      </c>
      <c r="N27" s="99"/>
      <c r="O27" s="100"/>
      <c r="P27" s="267"/>
      <c r="Q27" s="102"/>
      <c r="R27" s="103">
        <f t="shared" ref="R27:R29" si="2">SUM(N27*O27*P27*Q27)</f>
        <v>0</v>
      </c>
      <c r="S27" s="276">
        <f t="shared" ref="S27:S29" si="3">SUM(H27+M27+R27)</f>
        <v>9000</v>
      </c>
      <c r="T27" s="60"/>
      <c r="U27" s="199">
        <f>S27+T27</f>
        <v>9000</v>
      </c>
      <c r="V27" s="98"/>
    </row>
    <row r="28" spans="1:161" ht="24.75" customHeight="1" x14ac:dyDescent="0.25">
      <c r="A28" s="563" t="s">
        <v>229</v>
      </c>
      <c r="B28" s="564"/>
      <c r="C28" s="61" t="s">
        <v>230</v>
      </c>
      <c r="D28" s="62"/>
      <c r="E28" s="63"/>
      <c r="F28" s="183"/>
      <c r="G28" s="176"/>
      <c r="H28" s="68">
        <f t="shared" si="0"/>
        <v>0</v>
      </c>
      <c r="I28" s="62"/>
      <c r="J28" s="63"/>
      <c r="K28" s="183"/>
      <c r="L28" s="176"/>
      <c r="M28" s="68">
        <f t="shared" si="1"/>
        <v>0</v>
      </c>
      <c r="N28" s="99"/>
      <c r="O28" s="100"/>
      <c r="P28" s="267"/>
      <c r="Q28" s="102"/>
      <c r="R28" s="103">
        <f t="shared" si="2"/>
        <v>0</v>
      </c>
      <c r="S28" s="69">
        <f t="shared" si="3"/>
        <v>0</v>
      </c>
      <c r="T28" s="60"/>
      <c r="U28" s="60">
        <f>S28+T28</f>
        <v>0</v>
      </c>
      <c r="V28" s="98"/>
    </row>
    <row r="29" spans="1:161" ht="24.75" customHeight="1" x14ac:dyDescent="0.25">
      <c r="A29" s="591" t="s">
        <v>231</v>
      </c>
      <c r="B29" s="592"/>
      <c r="C29" s="53" t="s">
        <v>232</v>
      </c>
      <c r="D29" s="62"/>
      <c r="E29" s="63"/>
      <c r="F29" s="183"/>
      <c r="G29" s="176"/>
      <c r="H29" s="68">
        <f t="shared" si="0"/>
        <v>0</v>
      </c>
      <c r="I29" s="62"/>
      <c r="J29" s="63"/>
      <c r="K29" s="183"/>
      <c r="L29" s="176"/>
      <c r="M29" s="68">
        <f t="shared" si="1"/>
        <v>0</v>
      </c>
      <c r="N29" s="99"/>
      <c r="O29" s="100"/>
      <c r="P29" s="267"/>
      <c r="Q29" s="104"/>
      <c r="R29" s="103">
        <f t="shared" si="2"/>
        <v>0</v>
      </c>
      <c r="S29" s="69">
        <f t="shared" si="3"/>
        <v>0</v>
      </c>
      <c r="T29" s="60"/>
      <c r="U29" s="60">
        <f>S29+T29</f>
        <v>0</v>
      </c>
      <c r="V29" s="98"/>
    </row>
    <row r="30" spans="1:161" ht="24.75" customHeight="1" x14ac:dyDescent="0.25">
      <c r="A30" s="105" t="s">
        <v>233</v>
      </c>
      <c r="B30" s="106"/>
      <c r="C30" s="107" t="s">
        <v>234</v>
      </c>
      <c r="D30" s="632"/>
      <c r="E30" s="611"/>
      <c r="F30" s="611"/>
      <c r="G30" s="611"/>
      <c r="H30" s="612"/>
      <c r="I30" s="632"/>
      <c r="J30" s="611"/>
      <c r="K30" s="611"/>
      <c r="L30" s="611"/>
      <c r="M30" s="612"/>
      <c r="N30" s="633"/>
      <c r="O30" s="608"/>
      <c r="P30" s="608"/>
      <c r="Q30" s="608"/>
      <c r="R30" s="609"/>
      <c r="S30" s="670"/>
      <c r="T30" s="638"/>
      <c r="U30" s="669"/>
      <c r="V30" s="98"/>
    </row>
    <row r="31" spans="1:161" ht="24.75" customHeight="1" x14ac:dyDescent="0.25">
      <c r="A31" s="595" t="s">
        <v>225</v>
      </c>
      <c r="B31" s="596"/>
      <c r="C31" s="597"/>
      <c r="D31" s="634" t="s">
        <v>235</v>
      </c>
      <c r="E31" s="635"/>
      <c r="F31" s="635"/>
      <c r="G31" s="635"/>
      <c r="H31" s="636"/>
      <c r="I31" s="634" t="s">
        <v>235</v>
      </c>
      <c r="J31" s="635"/>
      <c r="K31" s="635"/>
      <c r="L31" s="635"/>
      <c r="M31" s="636"/>
      <c r="N31" s="634" t="s">
        <v>235</v>
      </c>
      <c r="O31" s="635"/>
      <c r="P31" s="635"/>
      <c r="Q31" s="635"/>
      <c r="R31" s="636"/>
      <c r="S31" s="670"/>
      <c r="T31" s="671"/>
      <c r="U31" s="672"/>
      <c r="V31" s="98"/>
    </row>
    <row r="32" spans="1:161" ht="52.5" customHeight="1" x14ac:dyDescent="0.25">
      <c r="A32" s="593" t="s">
        <v>236</v>
      </c>
      <c r="B32" s="594"/>
      <c r="C32" s="97" t="s">
        <v>228</v>
      </c>
      <c r="D32" s="244"/>
      <c r="E32" s="181"/>
      <c r="F32" s="245"/>
      <c r="G32" s="246"/>
      <c r="H32" s="68">
        <f t="shared" ref="H32:H34" si="4">SUM(D32*E32*F32*G32)</f>
        <v>0</v>
      </c>
      <c r="I32" s="99"/>
      <c r="J32" s="110"/>
      <c r="K32" s="206"/>
      <c r="L32" s="178"/>
      <c r="M32" s="68">
        <f t="shared" ref="M32:M34" si="5">SUM(I32*J32*K32*L32)</f>
        <v>0</v>
      </c>
      <c r="N32" s="99"/>
      <c r="O32" s="100"/>
      <c r="P32" s="267"/>
      <c r="Q32" s="102"/>
      <c r="R32" s="103">
        <f t="shared" ref="R32:R34" si="6">SUM(N32*O32*P32*Q32)</f>
        <v>0</v>
      </c>
      <c r="S32" s="69">
        <f t="shared" ref="S32:S34" si="7">SUM(H32+M32+R32)</f>
        <v>0</v>
      </c>
      <c r="T32" s="111"/>
      <c r="U32" s="60">
        <f t="shared" ref="U32:U33" si="8">S32+T32</f>
        <v>0</v>
      </c>
      <c r="V32" s="98"/>
    </row>
    <row r="33" spans="1:161" ht="24.75" customHeight="1" x14ac:dyDescent="0.25">
      <c r="A33" s="593" t="s">
        <v>237</v>
      </c>
      <c r="B33" s="594"/>
      <c r="C33" s="97" t="s">
        <v>230</v>
      </c>
      <c r="D33" s="244"/>
      <c r="E33" s="181"/>
      <c r="F33" s="245"/>
      <c r="G33" s="246"/>
      <c r="H33" s="68">
        <f t="shared" si="4"/>
        <v>0</v>
      </c>
      <c r="I33" s="99"/>
      <c r="J33" s="110"/>
      <c r="K33" s="206"/>
      <c r="L33" s="178"/>
      <c r="M33" s="68">
        <f t="shared" si="5"/>
        <v>0</v>
      </c>
      <c r="N33" s="99"/>
      <c r="O33" s="100"/>
      <c r="P33" s="267"/>
      <c r="Q33" s="102"/>
      <c r="R33" s="103">
        <f t="shared" si="6"/>
        <v>0</v>
      </c>
      <c r="S33" s="69">
        <f t="shared" si="7"/>
        <v>0</v>
      </c>
      <c r="T33" s="111"/>
      <c r="U33" s="60">
        <f t="shared" si="8"/>
        <v>0</v>
      </c>
      <c r="V33" s="98"/>
    </row>
    <row r="34" spans="1:161" ht="24.75" customHeight="1" x14ac:dyDescent="0.25">
      <c r="A34" s="591" t="s">
        <v>238</v>
      </c>
      <c r="B34" s="592"/>
      <c r="C34" s="53" t="s">
        <v>239</v>
      </c>
      <c r="D34" s="62"/>
      <c r="E34" s="63"/>
      <c r="F34" s="183"/>
      <c r="G34" s="176"/>
      <c r="H34" s="68">
        <f t="shared" si="4"/>
        <v>0</v>
      </c>
      <c r="I34" s="62"/>
      <c r="J34" s="63"/>
      <c r="K34" s="183"/>
      <c r="L34" s="176"/>
      <c r="M34" s="68">
        <f t="shared" si="5"/>
        <v>0</v>
      </c>
      <c r="N34" s="99"/>
      <c r="O34" s="100"/>
      <c r="P34" s="267"/>
      <c r="Q34" s="104"/>
      <c r="R34" s="103">
        <f t="shared" si="6"/>
        <v>0</v>
      </c>
      <c r="S34" s="69">
        <f t="shared" si="7"/>
        <v>0</v>
      </c>
      <c r="T34" s="60"/>
      <c r="U34" s="60">
        <f>S34+T34</f>
        <v>0</v>
      </c>
      <c r="V34" s="98"/>
    </row>
    <row r="35" spans="1:161" s="109" customFormat="1" ht="24.75" customHeight="1" x14ac:dyDescent="0.25">
      <c r="A35" s="105" t="s">
        <v>240</v>
      </c>
      <c r="B35" s="106"/>
      <c r="C35" s="107" t="s">
        <v>241</v>
      </c>
      <c r="D35" s="632"/>
      <c r="E35" s="611"/>
      <c r="F35" s="611"/>
      <c r="G35" s="611"/>
      <c r="H35" s="612"/>
      <c r="I35" s="632"/>
      <c r="J35" s="611"/>
      <c r="K35" s="611"/>
      <c r="L35" s="611"/>
      <c r="M35" s="612"/>
      <c r="N35" s="633"/>
      <c r="O35" s="608"/>
      <c r="P35" s="608"/>
      <c r="Q35" s="608"/>
      <c r="R35" s="609"/>
      <c r="S35" s="210"/>
      <c r="T35" s="211"/>
      <c r="U35" s="211"/>
      <c r="V35" s="108"/>
      <c r="W35" s="108"/>
      <c r="X35" s="108"/>
      <c r="Y35" s="108"/>
      <c r="Z35" s="108"/>
      <c r="AA35" s="108"/>
      <c r="AB35" s="108"/>
      <c r="AC35" s="108"/>
      <c r="AD35" s="108"/>
      <c r="AE35" s="108"/>
      <c r="AF35" s="108"/>
      <c r="AG35" s="108"/>
      <c r="AH35" s="108"/>
      <c r="AI35" s="108"/>
      <c r="AJ35" s="108"/>
      <c r="AK35" s="108"/>
      <c r="AL35" s="108"/>
      <c r="AM35" s="108"/>
      <c r="AN35" s="108"/>
      <c r="AO35" s="108"/>
      <c r="AP35" s="108"/>
      <c r="AQ35" s="108"/>
      <c r="AR35" s="108"/>
      <c r="AS35" s="108"/>
      <c r="AT35" s="108"/>
      <c r="AU35" s="108"/>
      <c r="AV35" s="108"/>
      <c r="AW35" s="108"/>
      <c r="AX35" s="108"/>
      <c r="AY35" s="108"/>
      <c r="AZ35" s="108"/>
      <c r="BA35" s="108"/>
      <c r="BB35" s="108"/>
      <c r="BC35" s="108"/>
      <c r="BD35" s="108"/>
      <c r="BE35" s="108"/>
      <c r="BF35" s="108"/>
      <c r="BG35" s="108"/>
      <c r="BH35" s="108"/>
      <c r="BI35" s="108"/>
      <c r="BJ35" s="108"/>
      <c r="BK35" s="108"/>
      <c r="BL35" s="108"/>
      <c r="BM35" s="108"/>
      <c r="BN35" s="108"/>
      <c r="BO35" s="108"/>
      <c r="BP35" s="108"/>
      <c r="BQ35" s="108"/>
      <c r="BR35" s="108"/>
      <c r="BS35" s="108"/>
      <c r="BT35" s="108"/>
      <c r="BU35" s="108"/>
      <c r="BV35" s="108"/>
      <c r="BW35" s="108"/>
      <c r="BX35" s="108"/>
      <c r="BY35" s="108"/>
      <c r="BZ35" s="108"/>
      <c r="CA35" s="108"/>
      <c r="CB35" s="108"/>
      <c r="CC35" s="108"/>
      <c r="CD35" s="108"/>
      <c r="CE35" s="108"/>
      <c r="CF35" s="108"/>
      <c r="CG35" s="108"/>
      <c r="CH35" s="108"/>
      <c r="CI35" s="108"/>
      <c r="CJ35" s="108"/>
      <c r="CK35" s="108"/>
      <c r="CL35" s="108"/>
      <c r="CM35" s="108"/>
      <c r="CN35" s="108"/>
      <c r="CO35" s="108"/>
      <c r="CP35" s="108"/>
      <c r="CQ35" s="108"/>
      <c r="CR35" s="108"/>
      <c r="CS35" s="108"/>
      <c r="CT35" s="108"/>
      <c r="CU35" s="108"/>
      <c r="CV35" s="108"/>
      <c r="CW35" s="108"/>
      <c r="CX35" s="108"/>
      <c r="CY35" s="108"/>
      <c r="CZ35" s="108"/>
      <c r="DA35" s="108"/>
      <c r="DB35" s="108"/>
      <c r="DC35" s="108"/>
      <c r="DD35" s="108"/>
      <c r="DE35" s="108"/>
      <c r="DF35" s="108"/>
      <c r="DG35" s="108"/>
      <c r="DH35" s="108"/>
      <c r="DI35" s="108"/>
      <c r="DJ35" s="108"/>
      <c r="DK35" s="108"/>
      <c r="DL35" s="108"/>
      <c r="DM35" s="108"/>
      <c r="DN35" s="108"/>
      <c r="DO35" s="108"/>
      <c r="DP35" s="108"/>
      <c r="DQ35" s="108"/>
      <c r="DR35" s="108"/>
      <c r="DS35" s="108"/>
      <c r="DT35" s="108"/>
      <c r="DU35" s="108"/>
      <c r="DV35" s="108"/>
      <c r="DW35" s="108"/>
      <c r="DX35" s="108"/>
      <c r="DY35" s="108"/>
      <c r="DZ35" s="108"/>
      <c r="EA35" s="108"/>
      <c r="EB35" s="108"/>
      <c r="EC35" s="108"/>
      <c r="ED35" s="108"/>
      <c r="EE35" s="108"/>
      <c r="EF35" s="108"/>
      <c r="EG35" s="108"/>
      <c r="EH35" s="108"/>
      <c r="EI35" s="108"/>
      <c r="EJ35" s="108"/>
      <c r="EK35" s="108"/>
      <c r="EL35" s="108"/>
      <c r="EM35" s="108"/>
      <c r="EN35" s="108"/>
      <c r="EO35" s="108"/>
      <c r="EP35" s="108"/>
      <c r="EQ35" s="108"/>
      <c r="ER35" s="108"/>
      <c r="ES35" s="108"/>
      <c r="ET35" s="108"/>
      <c r="EU35" s="108"/>
      <c r="EV35" s="108"/>
      <c r="EW35" s="108"/>
      <c r="EX35" s="108"/>
      <c r="EY35" s="108"/>
      <c r="EZ35" s="108"/>
      <c r="FA35" s="108"/>
      <c r="FB35" s="108"/>
      <c r="FC35" s="108"/>
      <c r="FD35" s="108"/>
      <c r="FE35" s="108"/>
    </row>
    <row r="36" spans="1:161" ht="24.75" customHeight="1" x14ac:dyDescent="0.25">
      <c r="A36" s="595" t="s">
        <v>225</v>
      </c>
      <c r="B36" s="596"/>
      <c r="C36" s="597"/>
      <c r="D36" s="634" t="s">
        <v>235</v>
      </c>
      <c r="E36" s="635"/>
      <c r="F36" s="635"/>
      <c r="G36" s="635"/>
      <c r="H36" s="636"/>
      <c r="I36" s="634" t="s">
        <v>235</v>
      </c>
      <c r="J36" s="635"/>
      <c r="K36" s="635"/>
      <c r="L36" s="635"/>
      <c r="M36" s="636"/>
      <c r="N36" s="634" t="s">
        <v>235</v>
      </c>
      <c r="O36" s="635"/>
      <c r="P36" s="635"/>
      <c r="Q36" s="635"/>
      <c r="R36" s="636"/>
      <c r="S36" s="616"/>
      <c r="T36" s="617"/>
      <c r="U36" s="618"/>
      <c r="V36" s="98"/>
    </row>
    <row r="37" spans="1:161" ht="51" customHeight="1" x14ac:dyDescent="0.25">
      <c r="A37" s="593" t="s">
        <v>242</v>
      </c>
      <c r="B37" s="594"/>
      <c r="C37" s="97" t="s">
        <v>228</v>
      </c>
      <c r="D37" s="244"/>
      <c r="E37" s="181"/>
      <c r="F37" s="245"/>
      <c r="G37" s="246"/>
      <c r="H37" s="68">
        <f t="shared" si="0"/>
        <v>0</v>
      </c>
      <c r="I37" s="99"/>
      <c r="J37" s="110"/>
      <c r="K37" s="206"/>
      <c r="L37" s="178"/>
      <c r="M37" s="68">
        <f t="shared" ref="M37:M39" si="9">SUM(I37*J37*K37*L37)</f>
        <v>0</v>
      </c>
      <c r="N37" s="99"/>
      <c r="O37" s="100"/>
      <c r="P37" s="267"/>
      <c r="Q37" s="102"/>
      <c r="R37" s="103">
        <f t="shared" ref="R37:R39" si="10">SUM(N37*O37*P37*Q37)</f>
        <v>0</v>
      </c>
      <c r="S37" s="69">
        <f t="shared" ref="S37:S39" si="11">SUM(H37+M37+R37)</f>
        <v>0</v>
      </c>
      <c r="T37" s="111"/>
      <c r="U37" s="60">
        <f t="shared" ref="U37:U38" si="12">S37+T37</f>
        <v>0</v>
      </c>
    </row>
    <row r="38" spans="1:161" ht="24.75" customHeight="1" x14ac:dyDescent="0.25">
      <c r="A38" s="593" t="s">
        <v>243</v>
      </c>
      <c r="B38" s="594"/>
      <c r="C38" s="97" t="s">
        <v>230</v>
      </c>
      <c r="D38" s="244"/>
      <c r="E38" s="181"/>
      <c r="F38" s="245"/>
      <c r="G38" s="246"/>
      <c r="H38" s="68">
        <f t="shared" si="0"/>
        <v>0</v>
      </c>
      <c r="I38" s="99"/>
      <c r="J38" s="110"/>
      <c r="K38" s="206"/>
      <c r="L38" s="178"/>
      <c r="M38" s="68">
        <f t="shared" si="9"/>
        <v>0</v>
      </c>
      <c r="N38" s="99"/>
      <c r="O38" s="100"/>
      <c r="P38" s="267"/>
      <c r="Q38" s="102"/>
      <c r="R38" s="103">
        <f t="shared" si="10"/>
        <v>0</v>
      </c>
      <c r="S38" s="69">
        <f t="shared" si="11"/>
        <v>0</v>
      </c>
      <c r="T38" s="111"/>
      <c r="U38" s="60">
        <f t="shared" si="12"/>
        <v>0</v>
      </c>
    </row>
    <row r="39" spans="1:161" ht="24.75" customHeight="1" x14ac:dyDescent="0.25">
      <c r="A39" s="591" t="s">
        <v>244</v>
      </c>
      <c r="B39" s="592"/>
      <c r="C39" s="53" t="s">
        <v>239</v>
      </c>
      <c r="D39" s="62"/>
      <c r="E39" s="63"/>
      <c r="F39" s="183"/>
      <c r="G39" s="176"/>
      <c r="H39" s="68">
        <f t="shared" si="0"/>
        <v>0</v>
      </c>
      <c r="I39" s="62"/>
      <c r="J39" s="63"/>
      <c r="K39" s="183"/>
      <c r="L39" s="176"/>
      <c r="M39" s="68">
        <f t="shared" si="9"/>
        <v>0</v>
      </c>
      <c r="N39" s="99"/>
      <c r="O39" s="100"/>
      <c r="P39" s="267"/>
      <c r="Q39" s="104"/>
      <c r="R39" s="103">
        <f t="shared" si="10"/>
        <v>0</v>
      </c>
      <c r="S39" s="69">
        <f t="shared" si="11"/>
        <v>0</v>
      </c>
      <c r="T39" s="60"/>
      <c r="U39" s="60">
        <f>S39+T39</f>
        <v>0</v>
      </c>
    </row>
    <row r="40" spans="1:161" s="83" customFormat="1" ht="24.75" customHeight="1" x14ac:dyDescent="0.25">
      <c r="A40" s="589" t="s">
        <v>245</v>
      </c>
      <c r="B40" s="590"/>
      <c r="C40" s="590"/>
      <c r="D40" s="112"/>
      <c r="E40" s="560"/>
      <c r="F40" s="560"/>
      <c r="G40" s="560"/>
      <c r="H40" s="113">
        <f>SUM(H27:H39)</f>
        <v>9000</v>
      </c>
      <c r="I40" s="112"/>
      <c r="J40" s="560"/>
      <c r="K40" s="560"/>
      <c r="L40" s="560"/>
      <c r="M40" s="113">
        <f>SUM(M27:M39)</f>
        <v>0</v>
      </c>
      <c r="N40" s="114"/>
      <c r="O40" s="115"/>
      <c r="P40" s="116"/>
      <c r="Q40" s="115"/>
      <c r="R40" s="117">
        <f>SUM(R27:R39)</f>
        <v>0</v>
      </c>
      <c r="S40" s="118">
        <f>SUM(S27:S39)</f>
        <v>9000</v>
      </c>
      <c r="T40" s="78">
        <f>SUM(T27:T39)</f>
        <v>0</v>
      </c>
      <c r="U40" s="78">
        <f>S40+T40</f>
        <v>9000</v>
      </c>
      <c r="V40" s="82"/>
      <c r="W40" s="82"/>
      <c r="X40" s="82"/>
      <c r="Y40" s="82"/>
      <c r="Z40" s="82"/>
      <c r="AA40" s="82"/>
      <c r="AB40" s="82"/>
      <c r="AC40" s="82"/>
      <c r="AD40" s="82"/>
      <c r="AE40" s="82"/>
      <c r="AF40" s="82"/>
      <c r="AG40" s="82"/>
      <c r="AH40" s="82"/>
      <c r="AI40" s="82"/>
      <c r="AJ40" s="82"/>
      <c r="AK40" s="82"/>
      <c r="AL40" s="82"/>
      <c r="AM40" s="82"/>
      <c r="AN40" s="82"/>
      <c r="AO40" s="82"/>
      <c r="AP40" s="82"/>
      <c r="AQ40" s="82"/>
      <c r="AR40" s="82"/>
      <c r="AS40" s="82"/>
      <c r="AT40" s="82"/>
      <c r="AU40" s="82"/>
      <c r="AV40" s="82"/>
      <c r="AW40" s="82"/>
      <c r="AX40" s="82"/>
      <c r="AY40" s="82"/>
      <c r="AZ40" s="82"/>
      <c r="BA40" s="82"/>
      <c r="BB40" s="82"/>
      <c r="BC40" s="82"/>
      <c r="BD40" s="82"/>
      <c r="BE40" s="82"/>
      <c r="BF40" s="82"/>
      <c r="BG40" s="82"/>
      <c r="BH40" s="82"/>
      <c r="BI40" s="82"/>
      <c r="BJ40" s="82"/>
      <c r="BK40" s="82"/>
      <c r="BL40" s="82"/>
      <c r="BM40" s="82"/>
      <c r="BN40" s="82"/>
      <c r="BO40" s="82"/>
      <c r="BP40" s="82"/>
      <c r="BQ40" s="82"/>
      <c r="BR40" s="82"/>
      <c r="BS40" s="82"/>
      <c r="BT40" s="82"/>
      <c r="BU40" s="82"/>
      <c r="BV40" s="82"/>
      <c r="BW40" s="82"/>
      <c r="BX40" s="82"/>
      <c r="BY40" s="82"/>
      <c r="BZ40" s="82"/>
      <c r="CA40" s="82"/>
      <c r="CB40" s="82"/>
      <c r="CC40" s="82"/>
      <c r="CD40" s="82"/>
      <c r="CE40" s="82"/>
      <c r="CF40" s="82"/>
      <c r="CG40" s="82"/>
      <c r="CH40" s="82"/>
      <c r="CI40" s="82"/>
      <c r="CJ40" s="82"/>
      <c r="CK40" s="82"/>
      <c r="CL40" s="82"/>
      <c r="CM40" s="82"/>
      <c r="CN40" s="82"/>
      <c r="CO40" s="82"/>
      <c r="CP40" s="82"/>
      <c r="CQ40" s="82"/>
      <c r="CR40" s="82"/>
      <c r="CS40" s="82"/>
      <c r="CT40" s="82"/>
      <c r="CU40" s="82"/>
      <c r="CV40" s="82"/>
      <c r="CW40" s="82"/>
      <c r="CX40" s="82"/>
      <c r="CY40" s="82"/>
      <c r="CZ40" s="82"/>
      <c r="DA40" s="82"/>
      <c r="DB40" s="82"/>
      <c r="DC40" s="82"/>
      <c r="DD40" s="82"/>
      <c r="DE40" s="82"/>
      <c r="DF40" s="82"/>
      <c r="DG40" s="82"/>
      <c r="DH40" s="82"/>
      <c r="DI40" s="82"/>
      <c r="DJ40" s="82"/>
      <c r="DK40" s="82"/>
      <c r="DL40" s="82"/>
      <c r="DM40" s="82"/>
      <c r="DN40" s="82"/>
      <c r="DO40" s="82"/>
      <c r="DP40" s="82"/>
      <c r="DQ40" s="82"/>
      <c r="DR40" s="82"/>
      <c r="DS40" s="82"/>
      <c r="DT40" s="82"/>
      <c r="DU40" s="82"/>
      <c r="DV40" s="82"/>
      <c r="DW40" s="82"/>
      <c r="DX40" s="82"/>
      <c r="DY40" s="82"/>
      <c r="DZ40" s="82"/>
      <c r="EA40" s="82"/>
      <c r="EB40" s="82"/>
      <c r="EC40" s="82"/>
      <c r="ED40" s="82"/>
      <c r="EE40" s="82"/>
      <c r="EF40" s="82"/>
      <c r="EG40" s="82"/>
      <c r="EH40" s="82"/>
      <c r="EI40" s="82"/>
      <c r="EJ40" s="82"/>
      <c r="EK40" s="82"/>
      <c r="EL40" s="82"/>
      <c r="EM40" s="82"/>
      <c r="EN40" s="82"/>
      <c r="EO40" s="82"/>
      <c r="EP40" s="82"/>
      <c r="EQ40" s="82"/>
      <c r="ER40" s="82"/>
      <c r="ES40" s="82"/>
      <c r="ET40" s="82"/>
      <c r="EU40" s="82"/>
      <c r="EV40" s="82"/>
      <c r="EW40" s="82"/>
      <c r="EX40" s="82"/>
      <c r="EY40" s="82"/>
      <c r="EZ40" s="82"/>
      <c r="FA40" s="82"/>
      <c r="FB40" s="82"/>
      <c r="FC40" s="82"/>
      <c r="FD40" s="82"/>
      <c r="FE40" s="82"/>
    </row>
    <row r="41" spans="1:161" s="497" customFormat="1" ht="24.75" customHeight="1" x14ac:dyDescent="0.25">
      <c r="A41" s="119" t="s">
        <v>158</v>
      </c>
      <c r="B41" s="120"/>
      <c r="C41" s="121" t="s">
        <v>246</v>
      </c>
      <c r="D41" s="464"/>
      <c r="E41" s="465" t="s">
        <v>247</v>
      </c>
      <c r="F41" s="493" t="s">
        <v>219</v>
      </c>
      <c r="G41" s="494" t="s">
        <v>220</v>
      </c>
      <c r="H41" s="468"/>
      <c r="I41" s="469"/>
      <c r="J41" s="465" t="s">
        <v>248</v>
      </c>
      <c r="K41" s="493" t="s">
        <v>222</v>
      </c>
      <c r="L41" s="494" t="s">
        <v>220</v>
      </c>
      <c r="M41" s="468"/>
      <c r="N41" s="464"/>
      <c r="O41" s="465" t="s">
        <v>248</v>
      </c>
      <c r="P41" s="493" t="s">
        <v>222</v>
      </c>
      <c r="Q41" s="494" t="s">
        <v>220</v>
      </c>
      <c r="R41" s="466"/>
      <c r="S41" s="495"/>
      <c r="T41" s="48"/>
      <c r="U41" s="48"/>
      <c r="V41" s="496"/>
    </row>
    <row r="42" spans="1:161" ht="24.75" customHeight="1" x14ac:dyDescent="0.25">
      <c r="A42" s="87" t="s">
        <v>249</v>
      </c>
      <c r="B42" s="88"/>
      <c r="C42" s="89" t="s">
        <v>159</v>
      </c>
      <c r="D42" s="569"/>
      <c r="E42" s="89"/>
      <c r="F42" s="89"/>
      <c r="G42" s="89"/>
      <c r="H42" s="90"/>
      <c r="I42" s="569"/>
      <c r="J42" s="89"/>
      <c r="K42" s="89"/>
      <c r="L42" s="89"/>
      <c r="M42" s="90"/>
      <c r="N42" s="566"/>
      <c r="O42" s="91"/>
      <c r="P42" s="92"/>
      <c r="Q42" s="93"/>
      <c r="R42" s="94"/>
      <c r="S42" s="670"/>
      <c r="T42" s="638"/>
      <c r="U42" s="669"/>
      <c r="V42" s="98"/>
    </row>
    <row r="43" spans="1:161" ht="24.75" customHeight="1" x14ac:dyDescent="0.25">
      <c r="A43" s="588" t="s">
        <v>250</v>
      </c>
      <c r="B43" s="588"/>
      <c r="C43" s="595"/>
      <c r="D43" s="654" t="s">
        <v>251</v>
      </c>
      <c r="E43" s="655"/>
      <c r="F43" s="655"/>
      <c r="G43" s="655"/>
      <c r="H43" s="656"/>
      <c r="I43" s="640" t="s">
        <v>252</v>
      </c>
      <c r="J43" s="641"/>
      <c r="K43" s="641"/>
      <c r="L43" s="641"/>
      <c r="M43" s="642"/>
      <c r="N43" s="640" t="s">
        <v>252</v>
      </c>
      <c r="O43" s="641"/>
      <c r="P43" s="641"/>
      <c r="Q43" s="641"/>
      <c r="R43" s="642"/>
      <c r="S43" s="668"/>
      <c r="T43" s="638"/>
      <c r="U43" s="669"/>
      <c r="V43" s="98"/>
    </row>
    <row r="44" spans="1:161" s="79" customFormat="1" ht="15.75" x14ac:dyDescent="0.25">
      <c r="A44" s="591" t="s">
        <v>253</v>
      </c>
      <c r="B44" s="592"/>
      <c r="C44" s="572" t="s">
        <v>254</v>
      </c>
      <c r="D44" s="207"/>
      <c r="E44" s="197">
        <v>1</v>
      </c>
      <c r="F44" s="194">
        <v>10100</v>
      </c>
      <c r="G44" s="195">
        <v>1</v>
      </c>
      <c r="H44" s="196">
        <f>SUM(E44*F44*G44)</f>
        <v>10100</v>
      </c>
      <c r="I44" s="207"/>
      <c r="J44" s="55">
        <v>1</v>
      </c>
      <c r="K44" s="182">
        <v>20000</v>
      </c>
      <c r="L44" s="179">
        <v>1</v>
      </c>
      <c r="M44" s="68">
        <f>SUM(J44*K44*L44)</f>
        <v>20000</v>
      </c>
      <c r="N44" s="209"/>
      <c r="O44" s="122">
        <v>1</v>
      </c>
      <c r="P44" s="188">
        <v>30000</v>
      </c>
      <c r="Q44" s="123">
        <v>0.5</v>
      </c>
      <c r="R44" s="103">
        <f>SUM(O44*P44*Q44)</f>
        <v>15000</v>
      </c>
      <c r="S44" s="276">
        <f>SUM(H44+M44+R44)</f>
        <v>45100</v>
      </c>
      <c r="T44" s="60"/>
      <c r="U44" s="199">
        <f>S44+T44</f>
        <v>45100</v>
      </c>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39"/>
      <c r="DJ44" s="39"/>
      <c r="DK44" s="39"/>
      <c r="DL44" s="39"/>
      <c r="DM44" s="39"/>
      <c r="DN44" s="39"/>
      <c r="DO44" s="39"/>
      <c r="DP44" s="39"/>
      <c r="DQ44" s="39"/>
      <c r="DR44" s="39"/>
      <c r="DS44" s="39"/>
      <c r="DT44" s="39"/>
      <c r="DU44" s="39"/>
      <c r="DV44" s="39"/>
      <c r="DW44" s="39"/>
      <c r="DX44" s="39"/>
      <c r="DY44" s="39"/>
      <c r="DZ44" s="39"/>
      <c r="EA44" s="39"/>
      <c r="EB44" s="39"/>
      <c r="EC44" s="39"/>
      <c r="ED44" s="39"/>
      <c r="EE44" s="39"/>
      <c r="EF44" s="39"/>
      <c r="EG44" s="39"/>
      <c r="EH44" s="39"/>
      <c r="EI44" s="39"/>
      <c r="EJ44" s="39"/>
      <c r="EK44" s="39"/>
      <c r="EL44" s="39"/>
      <c r="EM44" s="39"/>
      <c r="EN44" s="39"/>
      <c r="EO44" s="39"/>
      <c r="EP44" s="39"/>
      <c r="EQ44" s="39"/>
      <c r="ER44" s="39"/>
      <c r="ES44" s="39"/>
      <c r="ET44" s="39"/>
      <c r="EU44" s="39"/>
      <c r="EV44" s="39"/>
      <c r="EW44" s="39"/>
      <c r="EX44" s="39"/>
      <c r="EY44" s="39"/>
      <c r="EZ44" s="39"/>
      <c r="FA44" s="39"/>
      <c r="FB44" s="39"/>
      <c r="FC44" s="39"/>
      <c r="FD44" s="39"/>
      <c r="FE44" s="39"/>
    </row>
    <row r="45" spans="1:161" s="79" customFormat="1" ht="31.5" x14ac:dyDescent="0.25">
      <c r="A45" s="561" t="s">
        <v>255</v>
      </c>
      <c r="B45" s="562"/>
      <c r="C45" s="572" t="s">
        <v>256</v>
      </c>
      <c r="D45" s="207"/>
      <c r="E45" s="197">
        <v>1</v>
      </c>
      <c r="F45" s="194">
        <v>11000</v>
      </c>
      <c r="G45" s="195">
        <v>1</v>
      </c>
      <c r="H45" s="196">
        <f>SUM(E45*F45*G45)</f>
        <v>11000</v>
      </c>
      <c r="I45" s="207"/>
      <c r="J45" s="55">
        <v>1</v>
      </c>
      <c r="K45" s="182">
        <v>30000</v>
      </c>
      <c r="L45" s="179">
        <v>1</v>
      </c>
      <c r="M45" s="68">
        <f>SUM(J45*K45*L45)</f>
        <v>30000</v>
      </c>
      <c r="N45" s="209"/>
      <c r="O45" s="122">
        <v>1</v>
      </c>
      <c r="P45" s="188">
        <v>25000</v>
      </c>
      <c r="Q45" s="123">
        <v>1</v>
      </c>
      <c r="R45" s="103">
        <f>SUM(O45*P45*Q45)</f>
        <v>25000</v>
      </c>
      <c r="S45" s="276">
        <f>SUM(H45+M45+R45)</f>
        <v>66000</v>
      </c>
      <c r="T45" s="60"/>
      <c r="U45" s="199">
        <f>S45+T45</f>
        <v>66000</v>
      </c>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c r="CA45" s="39"/>
      <c r="CB45" s="39"/>
      <c r="CC45" s="39"/>
      <c r="CD45" s="39"/>
      <c r="CE45" s="39"/>
      <c r="CF45" s="39"/>
      <c r="CG45" s="39"/>
      <c r="CH45" s="39"/>
      <c r="CI45" s="39"/>
      <c r="CJ45" s="39"/>
      <c r="CK45" s="39"/>
      <c r="CL45" s="39"/>
      <c r="CM45" s="39"/>
      <c r="CN45" s="39"/>
      <c r="CO45" s="39"/>
      <c r="CP45" s="39"/>
      <c r="CQ45" s="39"/>
      <c r="CR45" s="39"/>
      <c r="CS45" s="39"/>
      <c r="CT45" s="39"/>
      <c r="CU45" s="39"/>
      <c r="CV45" s="39"/>
      <c r="CW45" s="39"/>
      <c r="CX45" s="39"/>
      <c r="CY45" s="39"/>
      <c r="CZ45" s="39"/>
      <c r="DA45" s="39"/>
      <c r="DB45" s="39"/>
      <c r="DC45" s="39"/>
      <c r="DD45" s="39"/>
      <c r="DE45" s="39"/>
      <c r="DF45" s="39"/>
      <c r="DG45" s="39"/>
      <c r="DH45" s="39"/>
      <c r="DI45" s="39"/>
      <c r="DJ45" s="39"/>
      <c r="DK45" s="39"/>
      <c r="DL45" s="39"/>
      <c r="DM45" s="39"/>
      <c r="DN45" s="39"/>
      <c r="DO45" s="39"/>
      <c r="DP45" s="39"/>
      <c r="DQ45" s="39"/>
      <c r="DR45" s="39"/>
      <c r="DS45" s="39"/>
      <c r="DT45" s="39"/>
      <c r="DU45" s="39"/>
      <c r="DV45" s="39"/>
      <c r="DW45" s="39"/>
      <c r="DX45" s="39"/>
      <c r="DY45" s="39"/>
      <c r="DZ45" s="39"/>
      <c r="EA45" s="39"/>
      <c r="EB45" s="39"/>
      <c r="EC45" s="39"/>
      <c r="ED45" s="39"/>
      <c r="EE45" s="39"/>
      <c r="EF45" s="39"/>
      <c r="EG45" s="39"/>
      <c r="EH45" s="39"/>
      <c r="EI45" s="39"/>
      <c r="EJ45" s="39"/>
      <c r="EK45" s="39"/>
      <c r="EL45" s="39"/>
      <c r="EM45" s="39"/>
      <c r="EN45" s="39"/>
      <c r="EO45" s="39"/>
      <c r="EP45" s="39"/>
      <c r="EQ45" s="39"/>
      <c r="ER45" s="39"/>
      <c r="ES45" s="39"/>
      <c r="ET45" s="39"/>
      <c r="EU45" s="39"/>
      <c r="EV45" s="39"/>
      <c r="EW45" s="39"/>
      <c r="EX45" s="39"/>
      <c r="EY45" s="39"/>
      <c r="EZ45" s="39"/>
      <c r="FA45" s="39"/>
      <c r="FB45" s="39"/>
      <c r="FC45" s="39"/>
      <c r="FD45" s="39"/>
      <c r="FE45" s="39"/>
    </row>
    <row r="46" spans="1:161" s="79" customFormat="1" ht="15.75" customHeight="1" x14ac:dyDescent="0.25">
      <c r="A46" s="588" t="s">
        <v>250</v>
      </c>
      <c r="B46" s="588"/>
      <c r="C46" s="595"/>
      <c r="D46" s="654" t="s">
        <v>257</v>
      </c>
      <c r="E46" s="655"/>
      <c r="F46" s="655"/>
      <c r="G46" s="655"/>
      <c r="H46" s="656"/>
      <c r="I46" s="640" t="s">
        <v>257</v>
      </c>
      <c r="J46" s="641"/>
      <c r="K46" s="641"/>
      <c r="L46" s="641"/>
      <c r="M46" s="642"/>
      <c r="N46" s="640" t="s">
        <v>257</v>
      </c>
      <c r="O46" s="641"/>
      <c r="P46" s="641"/>
      <c r="Q46" s="641"/>
      <c r="R46" s="642"/>
      <c r="S46" s="673"/>
      <c r="T46" s="638"/>
      <c r="U46" s="66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c r="CA46" s="39"/>
      <c r="CB46" s="39"/>
      <c r="CC46" s="39"/>
      <c r="CD46" s="39"/>
      <c r="CE46" s="39"/>
      <c r="CF46" s="39"/>
      <c r="CG46" s="39"/>
      <c r="CH46" s="39"/>
      <c r="CI46" s="39"/>
      <c r="CJ46" s="39"/>
      <c r="CK46" s="39"/>
      <c r="CL46" s="39"/>
      <c r="CM46" s="39"/>
      <c r="CN46" s="39"/>
      <c r="CO46" s="39"/>
      <c r="CP46" s="39"/>
      <c r="CQ46" s="39"/>
      <c r="CR46" s="39"/>
      <c r="CS46" s="39"/>
      <c r="CT46" s="39"/>
      <c r="CU46" s="39"/>
      <c r="CV46" s="39"/>
      <c r="CW46" s="39"/>
      <c r="CX46" s="39"/>
      <c r="CY46" s="39"/>
      <c r="CZ46" s="39"/>
      <c r="DA46" s="39"/>
      <c r="DB46" s="39"/>
      <c r="DC46" s="39"/>
      <c r="DD46" s="39"/>
      <c r="DE46" s="39"/>
      <c r="DF46" s="39"/>
      <c r="DG46" s="39"/>
      <c r="DH46" s="39"/>
      <c r="DI46" s="39"/>
      <c r="DJ46" s="39"/>
      <c r="DK46" s="39"/>
      <c r="DL46" s="39"/>
      <c r="DM46" s="39"/>
      <c r="DN46" s="39"/>
      <c r="DO46" s="39"/>
      <c r="DP46" s="39"/>
      <c r="DQ46" s="39"/>
      <c r="DR46" s="39"/>
      <c r="DS46" s="39"/>
      <c r="DT46" s="39"/>
      <c r="DU46" s="39"/>
      <c r="DV46" s="39"/>
      <c r="DW46" s="39"/>
      <c r="DX46" s="39"/>
      <c r="DY46" s="39"/>
      <c r="DZ46" s="39"/>
      <c r="EA46" s="39"/>
      <c r="EB46" s="39"/>
      <c r="EC46" s="39"/>
      <c r="ED46" s="39"/>
      <c r="EE46" s="39"/>
      <c r="EF46" s="39"/>
      <c r="EG46" s="39"/>
      <c r="EH46" s="39"/>
      <c r="EI46" s="39"/>
      <c r="EJ46" s="39"/>
      <c r="EK46" s="39"/>
      <c r="EL46" s="39"/>
      <c r="EM46" s="39"/>
      <c r="EN46" s="39"/>
      <c r="EO46" s="39"/>
      <c r="EP46" s="39"/>
      <c r="EQ46" s="39"/>
      <c r="ER46" s="39"/>
      <c r="ES46" s="39"/>
      <c r="ET46" s="39"/>
      <c r="EU46" s="39"/>
      <c r="EV46" s="39"/>
      <c r="EW46" s="39"/>
      <c r="EX46" s="39"/>
      <c r="EY46" s="39"/>
      <c r="EZ46" s="39"/>
      <c r="FA46" s="39"/>
      <c r="FB46" s="39"/>
      <c r="FC46" s="39"/>
      <c r="FD46" s="39"/>
      <c r="FE46" s="39"/>
    </row>
    <row r="47" spans="1:161" s="79" customFormat="1" ht="15.75" x14ac:dyDescent="0.25">
      <c r="A47" s="591" t="s">
        <v>258</v>
      </c>
      <c r="B47" s="592"/>
      <c r="C47" s="572" t="s">
        <v>259</v>
      </c>
      <c r="D47" s="207"/>
      <c r="E47" s="197">
        <v>2</v>
      </c>
      <c r="F47" s="194">
        <v>11000</v>
      </c>
      <c r="G47" s="195">
        <v>1</v>
      </c>
      <c r="H47" s="196">
        <f>SUM(E47*F47*G47)</f>
        <v>22000</v>
      </c>
      <c r="I47" s="207"/>
      <c r="J47" s="197">
        <v>1</v>
      </c>
      <c r="K47" s="194">
        <v>25000</v>
      </c>
      <c r="L47" s="292">
        <v>1</v>
      </c>
      <c r="M47" s="204">
        <f>SUM(J47*K47*L47)</f>
        <v>25000</v>
      </c>
      <c r="N47" s="209"/>
      <c r="O47" s="122">
        <v>1</v>
      </c>
      <c r="P47" s="188">
        <v>20000</v>
      </c>
      <c r="Q47" s="123">
        <v>1</v>
      </c>
      <c r="R47" s="103">
        <f>SUM(O47*P47*Q47)</f>
        <v>20000</v>
      </c>
      <c r="S47" s="276">
        <f>SUM(H47+M47+R47)</f>
        <v>67000</v>
      </c>
      <c r="T47" s="60"/>
      <c r="U47" s="199">
        <f>S47+T47</f>
        <v>67000</v>
      </c>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c r="CA47" s="39"/>
      <c r="CB47" s="39"/>
      <c r="CC47" s="39"/>
      <c r="CD47" s="39"/>
      <c r="CE47" s="39"/>
      <c r="CF47" s="39"/>
      <c r="CG47" s="39"/>
      <c r="CH47" s="39"/>
      <c r="CI47" s="39"/>
      <c r="CJ47" s="39"/>
      <c r="CK47" s="39"/>
      <c r="CL47" s="39"/>
      <c r="CM47" s="39"/>
      <c r="CN47" s="39"/>
      <c r="CO47" s="39"/>
      <c r="CP47" s="39"/>
      <c r="CQ47" s="39"/>
      <c r="CR47" s="39"/>
      <c r="CS47" s="39"/>
      <c r="CT47" s="39"/>
      <c r="CU47" s="39"/>
      <c r="CV47" s="39"/>
      <c r="CW47" s="39"/>
      <c r="CX47" s="39"/>
      <c r="CY47" s="39"/>
      <c r="CZ47" s="39"/>
      <c r="DA47" s="39"/>
      <c r="DB47" s="39"/>
      <c r="DC47" s="39"/>
      <c r="DD47" s="39"/>
      <c r="DE47" s="39"/>
      <c r="DF47" s="39"/>
      <c r="DG47" s="39"/>
      <c r="DH47" s="39"/>
      <c r="DI47" s="39"/>
      <c r="DJ47" s="39"/>
      <c r="DK47" s="39"/>
      <c r="DL47" s="39"/>
      <c r="DM47" s="39"/>
      <c r="DN47" s="39"/>
      <c r="DO47" s="39"/>
      <c r="DP47" s="39"/>
      <c r="DQ47" s="39"/>
      <c r="DR47" s="39"/>
      <c r="DS47" s="39"/>
      <c r="DT47" s="39"/>
      <c r="DU47" s="39"/>
      <c r="DV47" s="39"/>
      <c r="DW47" s="39"/>
      <c r="DX47" s="39"/>
      <c r="DY47" s="39"/>
      <c r="DZ47" s="39"/>
      <c r="EA47" s="39"/>
      <c r="EB47" s="39"/>
      <c r="EC47" s="39"/>
      <c r="ED47" s="39"/>
      <c r="EE47" s="39"/>
      <c r="EF47" s="39"/>
      <c r="EG47" s="39"/>
      <c r="EH47" s="39"/>
      <c r="EI47" s="39"/>
      <c r="EJ47" s="39"/>
      <c r="EK47" s="39"/>
      <c r="EL47" s="39"/>
      <c r="EM47" s="39"/>
      <c r="EN47" s="39"/>
      <c r="EO47" s="39"/>
      <c r="EP47" s="39"/>
      <c r="EQ47" s="39"/>
      <c r="ER47" s="39"/>
      <c r="ES47" s="39"/>
      <c r="ET47" s="39"/>
      <c r="EU47" s="39"/>
      <c r="EV47" s="39"/>
      <c r="EW47" s="39"/>
      <c r="EX47" s="39"/>
      <c r="EY47" s="39"/>
      <c r="EZ47" s="39"/>
      <c r="FA47" s="39"/>
      <c r="FB47" s="39"/>
      <c r="FC47" s="39"/>
      <c r="FD47" s="39"/>
      <c r="FE47" s="39"/>
    </row>
    <row r="48" spans="1:161" s="79" customFormat="1" ht="15.75" x14ac:dyDescent="0.25">
      <c r="A48" s="591" t="s">
        <v>260</v>
      </c>
      <c r="B48" s="592"/>
      <c r="C48" s="572" t="s">
        <v>259</v>
      </c>
      <c r="D48" s="207"/>
      <c r="E48" s="197"/>
      <c r="F48" s="194"/>
      <c r="G48" s="195"/>
      <c r="H48" s="196">
        <f>SUM(E48*F48*G48)</f>
        <v>0</v>
      </c>
      <c r="I48" s="207"/>
      <c r="J48" s="55"/>
      <c r="K48" s="182"/>
      <c r="L48" s="179"/>
      <c r="M48" s="68">
        <f>SUM(J48*K48*L48)</f>
        <v>0</v>
      </c>
      <c r="N48" s="209"/>
      <c r="O48" s="122"/>
      <c r="P48" s="188"/>
      <c r="Q48" s="123"/>
      <c r="R48" s="103">
        <f>SUM(O48*P48*Q48)</f>
        <v>0</v>
      </c>
      <c r="S48" s="276">
        <f>SUM(H48+M48+R48)</f>
        <v>0</v>
      </c>
      <c r="T48" s="60"/>
      <c r="U48" s="199">
        <f>S48+T48</f>
        <v>0</v>
      </c>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c r="CC48" s="39"/>
      <c r="CD48" s="39"/>
      <c r="CE48" s="39"/>
      <c r="CF48" s="39"/>
      <c r="CG48" s="39"/>
      <c r="CH48" s="39"/>
      <c r="CI48" s="39"/>
      <c r="CJ48" s="39"/>
      <c r="CK48" s="39"/>
      <c r="CL48" s="39"/>
      <c r="CM48" s="39"/>
      <c r="CN48" s="39"/>
      <c r="CO48" s="39"/>
      <c r="CP48" s="39"/>
      <c r="CQ48" s="39"/>
      <c r="CR48" s="39"/>
      <c r="CS48" s="39"/>
      <c r="CT48" s="39"/>
      <c r="CU48" s="39"/>
      <c r="CV48" s="39"/>
      <c r="CW48" s="39"/>
      <c r="CX48" s="39"/>
      <c r="CY48" s="39"/>
      <c r="CZ48" s="39"/>
      <c r="DA48" s="39"/>
      <c r="DB48" s="39"/>
      <c r="DC48" s="39"/>
      <c r="DD48" s="39"/>
      <c r="DE48" s="39"/>
      <c r="DF48" s="39"/>
      <c r="DG48" s="39"/>
      <c r="DH48" s="39"/>
      <c r="DI48" s="39"/>
      <c r="DJ48" s="39"/>
      <c r="DK48" s="39"/>
      <c r="DL48" s="39"/>
      <c r="DM48" s="39"/>
      <c r="DN48" s="39"/>
      <c r="DO48" s="39"/>
      <c r="DP48" s="39"/>
      <c r="DQ48" s="39"/>
      <c r="DR48" s="39"/>
      <c r="DS48" s="39"/>
      <c r="DT48" s="39"/>
      <c r="DU48" s="39"/>
      <c r="DV48" s="39"/>
      <c r="DW48" s="39"/>
      <c r="DX48" s="39"/>
      <c r="DY48" s="39"/>
      <c r="DZ48" s="39"/>
      <c r="EA48" s="39"/>
      <c r="EB48" s="39"/>
      <c r="EC48" s="39"/>
      <c r="ED48" s="39"/>
      <c r="EE48" s="39"/>
      <c r="EF48" s="39"/>
      <c r="EG48" s="39"/>
      <c r="EH48" s="39"/>
      <c r="EI48" s="39"/>
      <c r="EJ48" s="39"/>
      <c r="EK48" s="39"/>
      <c r="EL48" s="39"/>
      <c r="EM48" s="39"/>
      <c r="EN48" s="39"/>
      <c r="EO48" s="39"/>
      <c r="EP48" s="39"/>
      <c r="EQ48" s="39"/>
      <c r="ER48" s="39"/>
      <c r="ES48" s="39"/>
      <c r="ET48" s="39"/>
      <c r="EU48" s="39"/>
      <c r="EV48" s="39"/>
      <c r="EW48" s="39"/>
      <c r="EX48" s="39"/>
      <c r="EY48" s="39"/>
      <c r="EZ48" s="39"/>
      <c r="FA48" s="39"/>
      <c r="FB48" s="39"/>
      <c r="FC48" s="39"/>
      <c r="FD48" s="39"/>
      <c r="FE48" s="39"/>
    </row>
    <row r="49" spans="1:161" s="83" customFormat="1" ht="24.75" customHeight="1" thickBot="1" x14ac:dyDescent="0.3">
      <c r="A49" s="589" t="s">
        <v>261</v>
      </c>
      <c r="B49" s="590"/>
      <c r="C49" s="590" t="s">
        <v>262</v>
      </c>
      <c r="D49" s="112"/>
      <c r="E49" s="560"/>
      <c r="F49" s="560"/>
      <c r="G49" s="560"/>
      <c r="H49" s="113">
        <f>SUM(H44:H48)</f>
        <v>43100</v>
      </c>
      <c r="I49" s="112"/>
      <c r="J49" s="560"/>
      <c r="K49" s="560"/>
      <c r="L49" s="560"/>
      <c r="M49" s="113">
        <f>SUM(M44:M48)</f>
        <v>75000</v>
      </c>
      <c r="N49" s="114"/>
      <c r="O49" s="115"/>
      <c r="P49" s="116"/>
      <c r="Q49" s="115"/>
      <c r="R49" s="117">
        <f>SUM(R44:R48)</f>
        <v>60000</v>
      </c>
      <c r="S49" s="472">
        <f>SUM(S44:S48)</f>
        <v>178100</v>
      </c>
      <c r="T49" s="473">
        <f>SUM(T44:T48)</f>
        <v>0</v>
      </c>
      <c r="U49" s="473">
        <f>S49+T49</f>
        <v>178100</v>
      </c>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row>
    <row r="50" spans="1:161" s="497" customFormat="1" ht="28.5" customHeight="1" thickBot="1" x14ac:dyDescent="0.3">
      <c r="A50" s="119" t="s">
        <v>160</v>
      </c>
      <c r="B50" s="120"/>
      <c r="C50" s="121" t="s">
        <v>263</v>
      </c>
      <c r="D50" s="498"/>
      <c r="E50" s="499" t="s">
        <v>264</v>
      </c>
      <c r="F50" s="500" t="s">
        <v>219</v>
      </c>
      <c r="G50" s="501" t="s">
        <v>220</v>
      </c>
      <c r="H50" s="470"/>
      <c r="I50" s="471"/>
      <c r="J50" s="499" t="s">
        <v>264</v>
      </c>
      <c r="K50" s="500" t="s">
        <v>219</v>
      </c>
      <c r="L50" s="501" t="s">
        <v>220</v>
      </c>
      <c r="M50" s="470"/>
      <c r="N50" s="498"/>
      <c r="O50" s="499" t="s">
        <v>264</v>
      </c>
      <c r="P50" s="500" t="s">
        <v>219</v>
      </c>
      <c r="Q50" s="501" t="s">
        <v>220</v>
      </c>
      <c r="R50" s="502"/>
      <c r="S50" s="503"/>
      <c r="T50" s="474"/>
      <c r="U50" s="475"/>
    </row>
    <row r="51" spans="1:161" ht="24.75" customHeight="1" x14ac:dyDescent="0.25">
      <c r="A51" s="598" t="s">
        <v>265</v>
      </c>
      <c r="B51" s="599"/>
      <c r="C51" s="294" t="s">
        <v>161</v>
      </c>
      <c r="D51" s="648"/>
      <c r="E51" s="649"/>
      <c r="F51" s="649"/>
      <c r="G51" s="649"/>
      <c r="H51" s="650"/>
      <c r="I51" s="651"/>
      <c r="J51" s="649"/>
      <c r="K51" s="649"/>
      <c r="L51" s="649"/>
      <c r="M51" s="650"/>
      <c r="N51" s="648"/>
      <c r="O51" s="652"/>
      <c r="P51" s="652"/>
      <c r="Q51" s="652"/>
      <c r="R51" s="653"/>
      <c r="S51" s="674"/>
      <c r="T51" s="649"/>
      <c r="U51" s="675"/>
    </row>
    <row r="52" spans="1:161" ht="25.5" customHeight="1" x14ac:dyDescent="0.25">
      <c r="A52" s="588" t="s">
        <v>225</v>
      </c>
      <c r="B52" s="588"/>
      <c r="C52" s="595"/>
      <c r="D52" s="657" t="s">
        <v>251</v>
      </c>
      <c r="E52" s="658"/>
      <c r="F52" s="658"/>
      <c r="G52" s="658"/>
      <c r="H52" s="659"/>
      <c r="I52" s="657" t="s">
        <v>251</v>
      </c>
      <c r="J52" s="658"/>
      <c r="K52" s="658"/>
      <c r="L52" s="658"/>
      <c r="M52" s="659"/>
      <c r="N52" s="657" t="s">
        <v>251</v>
      </c>
      <c r="O52" s="658"/>
      <c r="P52" s="658"/>
      <c r="Q52" s="658"/>
      <c r="R52" s="659"/>
      <c r="S52" s="680"/>
      <c r="T52" s="681"/>
      <c r="U52" s="682"/>
      <c r="V52" s="98"/>
    </row>
    <row r="53" spans="1:161" ht="28.5" customHeight="1" x14ac:dyDescent="0.25">
      <c r="A53" s="591" t="s">
        <v>266</v>
      </c>
      <c r="B53" s="592"/>
      <c r="C53" s="53" t="s">
        <v>267</v>
      </c>
      <c r="D53" s="208"/>
      <c r="E53" s="197">
        <v>2</v>
      </c>
      <c r="F53" s="194">
        <v>250</v>
      </c>
      <c r="G53" s="195">
        <v>1</v>
      </c>
      <c r="H53" s="204">
        <f>SUM(E53*F53*G53)</f>
        <v>500</v>
      </c>
      <c r="I53" s="208"/>
      <c r="J53" s="55">
        <v>2</v>
      </c>
      <c r="K53" s="182">
        <v>222</v>
      </c>
      <c r="L53" s="175">
        <v>1</v>
      </c>
      <c r="M53" s="56">
        <f>SUM(J53*K53*L53)</f>
        <v>444</v>
      </c>
      <c r="N53" s="247"/>
      <c r="O53" s="122">
        <v>2</v>
      </c>
      <c r="P53" s="268">
        <v>200</v>
      </c>
      <c r="Q53" s="124">
        <v>0.75</v>
      </c>
      <c r="R53" s="125">
        <f>SUM(O53*P53*Q53)</f>
        <v>300</v>
      </c>
      <c r="S53" s="276">
        <f>SUM(H53+M53+R53)</f>
        <v>1244</v>
      </c>
      <c r="T53" s="60"/>
      <c r="U53" s="199">
        <f>S53+T53</f>
        <v>1244</v>
      </c>
    </row>
    <row r="54" spans="1:161" ht="26.25" customHeight="1" x14ac:dyDescent="0.25">
      <c r="A54" s="588" t="s">
        <v>225</v>
      </c>
      <c r="B54" s="588"/>
      <c r="C54" s="595"/>
      <c r="D54" s="676"/>
      <c r="E54" s="638"/>
      <c r="F54" s="638"/>
      <c r="G54" s="638"/>
      <c r="H54" s="639"/>
      <c r="I54" s="676"/>
      <c r="J54" s="638"/>
      <c r="K54" s="638"/>
      <c r="L54" s="638"/>
      <c r="M54" s="639"/>
      <c r="N54" s="677"/>
      <c r="O54" s="678"/>
      <c r="P54" s="678"/>
      <c r="Q54" s="678"/>
      <c r="R54" s="679"/>
      <c r="S54" s="673"/>
      <c r="T54" s="671"/>
      <c r="U54" s="672"/>
    </row>
    <row r="55" spans="1:161" ht="34.5" customHeight="1" x14ac:dyDescent="0.25">
      <c r="A55" s="591" t="s">
        <v>268</v>
      </c>
      <c r="B55" s="592"/>
      <c r="C55" s="53" t="s">
        <v>269</v>
      </c>
      <c r="D55" s="296"/>
      <c r="E55" s="297">
        <v>1</v>
      </c>
      <c r="F55" s="298">
        <v>111</v>
      </c>
      <c r="G55" s="299">
        <v>1</v>
      </c>
      <c r="H55" s="204">
        <f>SUM(E55*F55*G55)</f>
        <v>111</v>
      </c>
      <c r="I55" s="296"/>
      <c r="J55" s="300">
        <v>5</v>
      </c>
      <c r="K55" s="301">
        <v>550</v>
      </c>
      <c r="L55" s="302">
        <v>0.5</v>
      </c>
      <c r="M55" s="56">
        <f>SUM(J55*K55*L55)</f>
        <v>1375</v>
      </c>
      <c r="N55" s="303"/>
      <c r="O55" s="304">
        <v>1</v>
      </c>
      <c r="P55" s="305">
        <v>700</v>
      </c>
      <c r="Q55" s="306">
        <v>1</v>
      </c>
      <c r="R55" s="125">
        <f>SUM(O55*P55*Q55)</f>
        <v>700</v>
      </c>
      <c r="S55" s="276">
        <f>SUM(H55+M55+R55)</f>
        <v>2186</v>
      </c>
      <c r="T55" s="60"/>
      <c r="U55" s="199">
        <f>S55+T55</f>
        <v>2186</v>
      </c>
    </row>
    <row r="56" spans="1:161" ht="24.75" customHeight="1" x14ac:dyDescent="0.25">
      <c r="A56" s="589" t="s">
        <v>270</v>
      </c>
      <c r="B56" s="590"/>
      <c r="C56" s="590" t="s">
        <v>271</v>
      </c>
      <c r="D56" s="112"/>
      <c r="E56" s="560"/>
      <c r="F56" s="560"/>
      <c r="G56" s="560"/>
      <c r="H56" s="113">
        <f>SUM(H53:H55)</f>
        <v>611</v>
      </c>
      <c r="I56" s="112"/>
      <c r="J56" s="560"/>
      <c r="K56" s="560"/>
      <c r="L56" s="560"/>
      <c r="M56" s="113">
        <f>SUM(M53:M55)</f>
        <v>1819</v>
      </c>
      <c r="N56" s="114"/>
      <c r="O56" s="115"/>
      <c r="P56" s="116"/>
      <c r="Q56" s="115"/>
      <c r="R56" s="117">
        <f>SUM(R53:R55)</f>
        <v>1000</v>
      </c>
      <c r="S56" s="118">
        <f>SUM(S53:S55)</f>
        <v>3430</v>
      </c>
      <c r="T56" s="78">
        <f>SUM(T53:T55)</f>
        <v>0</v>
      </c>
      <c r="U56" s="78">
        <f>S56+T56</f>
        <v>3430</v>
      </c>
    </row>
    <row r="57" spans="1:161" s="497" customFormat="1" ht="24.75" customHeight="1" x14ac:dyDescent="0.25">
      <c r="A57" s="119" t="s">
        <v>162</v>
      </c>
      <c r="B57" s="120"/>
      <c r="C57" s="121" t="s">
        <v>163</v>
      </c>
      <c r="D57" s="469"/>
      <c r="E57" s="465" t="s">
        <v>248</v>
      </c>
      <c r="F57" s="493" t="s">
        <v>219</v>
      </c>
      <c r="G57" s="494" t="s">
        <v>220</v>
      </c>
      <c r="H57" s="468"/>
      <c r="I57" s="469"/>
      <c r="J57" s="465" t="s">
        <v>248</v>
      </c>
      <c r="K57" s="493" t="s">
        <v>219</v>
      </c>
      <c r="L57" s="494" t="s">
        <v>220</v>
      </c>
      <c r="M57" s="468"/>
      <c r="N57" s="464"/>
      <c r="O57" s="465" t="s">
        <v>248</v>
      </c>
      <c r="P57" s="493" t="s">
        <v>219</v>
      </c>
      <c r="Q57" s="494" t="s">
        <v>220</v>
      </c>
      <c r="R57" s="466"/>
      <c r="S57" s="495"/>
      <c r="T57" s="48"/>
      <c r="U57" s="48"/>
    </row>
    <row r="58" spans="1:161" s="79" customFormat="1" ht="24.75" customHeight="1" x14ac:dyDescent="0.25">
      <c r="A58" s="126" t="s">
        <v>272</v>
      </c>
      <c r="B58" s="127"/>
      <c r="C58" s="357" t="s">
        <v>273</v>
      </c>
      <c r="D58" s="660"/>
      <c r="E58" s="661"/>
      <c r="F58" s="661"/>
      <c r="G58" s="661"/>
      <c r="H58" s="661"/>
      <c r="I58" s="660"/>
      <c r="J58" s="661"/>
      <c r="K58" s="661"/>
      <c r="L58" s="661"/>
      <c r="M58" s="661"/>
      <c r="N58" s="662"/>
      <c r="O58" s="661"/>
      <c r="P58" s="661"/>
      <c r="Q58" s="661"/>
      <c r="R58" s="661"/>
      <c r="S58" s="663"/>
      <c r="T58" s="664"/>
      <c r="U58" s="664"/>
      <c r="V58" s="98"/>
      <c r="W58" s="39"/>
      <c r="X58" s="39"/>
      <c r="Y58" s="39"/>
      <c r="Z58" s="39"/>
      <c r="AA58" s="39"/>
      <c r="AB58" s="39"/>
      <c r="AC58" s="39"/>
      <c r="AD58" s="39"/>
      <c r="AE58" s="39"/>
      <c r="AF58" s="39"/>
      <c r="AG58" s="39"/>
      <c r="AH58" s="39"/>
      <c r="AI58" s="39"/>
      <c r="AJ58" s="39"/>
      <c r="AK58" s="39"/>
      <c r="AL58" s="39"/>
      <c r="AM58" s="39"/>
      <c r="AN58" s="39"/>
      <c r="AO58" s="39"/>
      <c r="AP58" s="39"/>
      <c r="AQ58" s="39"/>
      <c r="AR58" s="39"/>
      <c r="AS58" s="39"/>
      <c r="AT58" s="39"/>
      <c r="AU58" s="39"/>
      <c r="AV58" s="39"/>
      <c r="AW58" s="39"/>
      <c r="AX58" s="39"/>
      <c r="AY58" s="39"/>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c r="CA58" s="39"/>
      <c r="CB58" s="39"/>
      <c r="CC58" s="39"/>
      <c r="CD58" s="39"/>
      <c r="CE58" s="39"/>
      <c r="CF58" s="39"/>
      <c r="CG58" s="39"/>
      <c r="CH58" s="39"/>
      <c r="CI58" s="39"/>
      <c r="CJ58" s="39"/>
      <c r="CK58" s="39"/>
      <c r="CL58" s="39"/>
      <c r="CM58" s="39"/>
      <c r="CN58" s="39"/>
      <c r="CO58" s="39"/>
      <c r="CP58" s="39"/>
      <c r="CQ58" s="39"/>
      <c r="CR58" s="39"/>
      <c r="CS58" s="39"/>
      <c r="CT58" s="39"/>
      <c r="CU58" s="39"/>
      <c r="CV58" s="39"/>
      <c r="CW58" s="39"/>
      <c r="CX58" s="39"/>
      <c r="CY58" s="39"/>
      <c r="CZ58" s="39"/>
      <c r="DA58" s="39"/>
      <c r="DB58" s="39"/>
      <c r="DC58" s="39"/>
      <c r="DD58" s="39"/>
      <c r="DE58" s="39"/>
      <c r="DF58" s="39"/>
      <c r="DG58" s="39"/>
      <c r="DH58" s="39"/>
      <c r="DI58" s="39"/>
      <c r="DJ58" s="39"/>
      <c r="DK58" s="39"/>
      <c r="DL58" s="39"/>
      <c r="DM58" s="39"/>
      <c r="DN58" s="39"/>
      <c r="DO58" s="39"/>
      <c r="DP58" s="39"/>
      <c r="DQ58" s="39"/>
      <c r="DR58" s="39"/>
      <c r="DS58" s="39"/>
      <c r="DT58" s="39"/>
      <c r="DU58" s="39"/>
      <c r="DV58" s="39"/>
      <c r="DW58" s="39"/>
      <c r="DX58" s="39"/>
      <c r="DY58" s="39"/>
      <c r="DZ58" s="39"/>
      <c r="EA58" s="39"/>
      <c r="EB58" s="39"/>
      <c r="EC58" s="39"/>
      <c r="ED58" s="39"/>
      <c r="EE58" s="39"/>
      <c r="EF58" s="39"/>
      <c r="EG58" s="39"/>
      <c r="EH58" s="39"/>
      <c r="EI58" s="39"/>
      <c r="EJ58" s="39"/>
      <c r="EK58" s="39"/>
      <c r="EL58" s="39"/>
      <c r="EM58" s="39"/>
      <c r="EN58" s="39"/>
      <c r="EO58" s="39"/>
      <c r="EP58" s="39"/>
      <c r="EQ58" s="39"/>
      <c r="ER58" s="39"/>
      <c r="ES58" s="39"/>
      <c r="ET58" s="39"/>
      <c r="EU58" s="39"/>
      <c r="EV58" s="39"/>
      <c r="EW58" s="39"/>
      <c r="EX58" s="39"/>
      <c r="EY58" s="39"/>
      <c r="EZ58" s="39"/>
      <c r="FA58" s="39"/>
      <c r="FB58" s="39"/>
      <c r="FC58" s="39"/>
      <c r="FD58" s="39"/>
      <c r="FE58" s="39"/>
    </row>
    <row r="59" spans="1:161" s="79" customFormat="1" ht="24.75" customHeight="1" x14ac:dyDescent="0.25">
      <c r="A59" s="126" t="s">
        <v>274</v>
      </c>
      <c r="B59" s="127"/>
      <c r="C59" s="357"/>
      <c r="D59" s="575"/>
      <c r="E59" s="576"/>
      <c r="F59" s="544">
        <v>125000</v>
      </c>
      <c r="G59" s="576"/>
      <c r="H59" s="576"/>
      <c r="I59" s="575"/>
      <c r="J59" s="576"/>
      <c r="K59" s="576"/>
      <c r="L59" s="576"/>
      <c r="M59" s="576"/>
      <c r="N59" s="577"/>
      <c r="O59" s="576"/>
      <c r="P59" s="576"/>
      <c r="Q59" s="576"/>
      <c r="R59" s="576"/>
      <c r="S59" s="578"/>
      <c r="T59" s="579"/>
      <c r="U59" s="579"/>
      <c r="V59" s="98"/>
      <c r="W59" s="39"/>
      <c r="X59" s="39"/>
      <c r="Y59" s="39"/>
      <c r="Z59" s="39"/>
      <c r="AA59" s="39"/>
      <c r="AB59" s="39"/>
      <c r="AC59" s="39"/>
      <c r="AD59" s="39"/>
      <c r="AE59" s="39"/>
      <c r="AF59" s="39"/>
      <c r="AG59" s="39"/>
      <c r="AH59" s="39"/>
      <c r="AI59" s="39"/>
      <c r="AJ59" s="39"/>
      <c r="AK59" s="39"/>
      <c r="AL59" s="39"/>
      <c r="AM59" s="39"/>
      <c r="AN59" s="39"/>
      <c r="AO59" s="39"/>
      <c r="AP59" s="39"/>
      <c r="AQ59" s="39"/>
      <c r="AR59" s="39"/>
      <c r="AS59" s="39"/>
      <c r="AT59" s="39"/>
      <c r="AU59" s="39"/>
      <c r="AV59" s="39"/>
      <c r="AW59" s="39"/>
      <c r="AX59" s="39"/>
      <c r="AY59" s="39"/>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c r="CA59" s="39"/>
      <c r="CB59" s="39"/>
      <c r="CC59" s="39"/>
      <c r="CD59" s="39"/>
      <c r="CE59" s="39"/>
      <c r="CF59" s="39"/>
      <c r="CG59" s="39"/>
      <c r="CH59" s="39"/>
      <c r="CI59" s="39"/>
      <c r="CJ59" s="39"/>
      <c r="CK59" s="39"/>
      <c r="CL59" s="39"/>
      <c r="CM59" s="39"/>
      <c r="CN59" s="39"/>
      <c r="CO59" s="39"/>
      <c r="CP59" s="39"/>
      <c r="CQ59" s="39"/>
      <c r="CR59" s="39"/>
      <c r="CS59" s="39"/>
      <c r="CT59" s="39"/>
      <c r="CU59" s="39"/>
      <c r="CV59" s="39"/>
      <c r="CW59" s="39"/>
      <c r="CX59" s="39"/>
      <c r="CY59" s="39"/>
      <c r="CZ59" s="39"/>
      <c r="DA59" s="39"/>
      <c r="DB59" s="39"/>
      <c r="DC59" s="39"/>
      <c r="DD59" s="39"/>
      <c r="DE59" s="39"/>
      <c r="DF59" s="39"/>
      <c r="DG59" s="39"/>
      <c r="DH59" s="39"/>
      <c r="DI59" s="39"/>
      <c r="DJ59" s="39"/>
      <c r="DK59" s="39"/>
      <c r="DL59" s="39"/>
      <c r="DM59" s="39"/>
      <c r="DN59" s="39"/>
      <c r="DO59" s="39"/>
      <c r="DP59" s="39"/>
      <c r="DQ59" s="39"/>
      <c r="DR59" s="39"/>
      <c r="DS59" s="39"/>
      <c r="DT59" s="39"/>
      <c r="DU59" s="39"/>
      <c r="DV59" s="39"/>
      <c r="DW59" s="39"/>
      <c r="DX59" s="39"/>
      <c r="DY59" s="39"/>
      <c r="DZ59" s="39"/>
      <c r="EA59" s="39"/>
      <c r="EB59" s="39"/>
      <c r="EC59" s="39"/>
      <c r="ED59" s="39"/>
      <c r="EE59" s="39"/>
      <c r="EF59" s="39"/>
      <c r="EG59" s="39"/>
      <c r="EH59" s="39"/>
      <c r="EI59" s="39"/>
      <c r="EJ59" s="39"/>
      <c r="EK59" s="39"/>
      <c r="EL59" s="39"/>
      <c r="EM59" s="39"/>
      <c r="EN59" s="39"/>
      <c r="EO59" s="39"/>
      <c r="EP59" s="39"/>
      <c r="EQ59" s="39"/>
      <c r="ER59" s="39"/>
      <c r="ES59" s="39"/>
      <c r="ET59" s="39"/>
      <c r="EU59" s="39"/>
      <c r="EV59" s="39"/>
      <c r="EW59" s="39"/>
      <c r="EX59" s="39"/>
      <c r="EY59" s="39"/>
      <c r="EZ59" s="39"/>
      <c r="FA59" s="39"/>
      <c r="FB59" s="39"/>
      <c r="FC59" s="39"/>
      <c r="FD59" s="39"/>
      <c r="FE59" s="39"/>
    </row>
    <row r="60" spans="1:161" ht="24.75" customHeight="1" x14ac:dyDescent="0.25">
      <c r="A60" s="588" t="s">
        <v>275</v>
      </c>
      <c r="B60" s="588"/>
      <c r="C60" s="588"/>
      <c r="D60" s="646" t="s">
        <v>276</v>
      </c>
      <c r="E60" s="646"/>
      <c r="F60" s="646"/>
      <c r="G60" s="646"/>
      <c r="H60" s="646"/>
      <c r="I60" s="646" t="s">
        <v>276</v>
      </c>
      <c r="J60" s="646"/>
      <c r="K60" s="646"/>
      <c r="L60" s="646"/>
      <c r="M60" s="646"/>
      <c r="N60" s="646" t="s">
        <v>276</v>
      </c>
      <c r="O60" s="646"/>
      <c r="P60" s="646"/>
      <c r="Q60" s="646"/>
      <c r="R60" s="646"/>
      <c r="S60" s="647"/>
      <c r="T60" s="647"/>
      <c r="U60" s="647"/>
      <c r="V60" s="98"/>
    </row>
    <row r="61" spans="1:161" s="83" customFormat="1" ht="24.75" customHeight="1" x14ac:dyDescent="0.25">
      <c r="A61" s="591" t="s">
        <v>277</v>
      </c>
      <c r="B61" s="592"/>
      <c r="C61" s="135" t="s">
        <v>278</v>
      </c>
      <c r="D61" s="250"/>
      <c r="E61" s="275">
        <v>1</v>
      </c>
      <c r="F61" s="202">
        <v>150000</v>
      </c>
      <c r="G61" s="203">
        <v>1</v>
      </c>
      <c r="H61" s="204">
        <f>SUM(E61*F61*G61)</f>
        <v>150000</v>
      </c>
      <c r="I61" s="250"/>
      <c r="J61" s="275"/>
      <c r="K61" s="278"/>
      <c r="L61" s="279"/>
      <c r="M61" s="204">
        <f>SUM(J61*K61*L61)</f>
        <v>0</v>
      </c>
      <c r="N61" s="269"/>
      <c r="O61" s="136"/>
      <c r="P61" s="270"/>
      <c r="Q61" s="137"/>
      <c r="R61" s="103">
        <f>SUM(O61*P61*Q61)</f>
        <v>0</v>
      </c>
      <c r="S61" s="277">
        <f>H61+M61+R61</f>
        <v>150000</v>
      </c>
      <c r="T61" s="60"/>
      <c r="U61" s="199">
        <f>S61+T61</f>
        <v>150000</v>
      </c>
      <c r="V61" s="82"/>
      <c r="W61" s="82"/>
      <c r="X61" s="82"/>
      <c r="Y61" s="82"/>
      <c r="Z61" s="82"/>
      <c r="AA61" s="82"/>
      <c r="AB61" s="82"/>
      <c r="AC61" s="82"/>
      <c r="AD61" s="82"/>
      <c r="AE61" s="82"/>
      <c r="AF61" s="82"/>
      <c r="AG61" s="82"/>
      <c r="AH61" s="82"/>
      <c r="AI61" s="82"/>
      <c r="AJ61" s="82"/>
      <c r="AK61" s="82"/>
      <c r="AL61" s="82"/>
      <c r="AM61" s="82"/>
      <c r="AN61" s="82"/>
      <c r="AO61" s="82"/>
      <c r="AP61" s="82"/>
      <c r="AQ61" s="82"/>
      <c r="AR61" s="82"/>
      <c r="AS61" s="82"/>
      <c r="AT61" s="82"/>
      <c r="AU61" s="82"/>
      <c r="AV61" s="82"/>
      <c r="AW61" s="82"/>
      <c r="AX61" s="82"/>
      <c r="AY61" s="82"/>
      <c r="AZ61" s="82"/>
      <c r="BA61" s="82"/>
      <c r="BB61" s="82"/>
      <c r="BC61" s="82"/>
      <c r="BD61" s="82"/>
      <c r="BE61" s="82"/>
      <c r="BF61" s="82"/>
      <c r="BG61" s="82"/>
      <c r="BH61" s="82"/>
      <c r="BI61" s="82"/>
      <c r="BJ61" s="82"/>
      <c r="BK61" s="82"/>
      <c r="BL61" s="82"/>
      <c r="BM61" s="82"/>
      <c r="BN61" s="82"/>
      <c r="BO61" s="82"/>
      <c r="BP61" s="82"/>
      <c r="BQ61" s="82"/>
      <c r="BR61" s="82"/>
      <c r="BS61" s="82"/>
      <c r="BT61" s="82"/>
      <c r="BU61" s="82"/>
      <c r="BV61" s="82"/>
      <c r="BW61" s="82"/>
      <c r="BX61" s="82"/>
      <c r="BY61" s="82"/>
      <c r="BZ61" s="82"/>
      <c r="CA61" s="82"/>
      <c r="CB61" s="82"/>
      <c r="CC61" s="82"/>
      <c r="CD61" s="82"/>
      <c r="CE61" s="82"/>
      <c r="CF61" s="82"/>
      <c r="CG61" s="82"/>
      <c r="CH61" s="82"/>
      <c r="CI61" s="82"/>
      <c r="CJ61" s="82"/>
      <c r="CK61" s="82"/>
      <c r="CL61" s="82"/>
      <c r="CM61" s="82"/>
      <c r="CN61" s="82"/>
      <c r="CO61" s="82"/>
      <c r="CP61" s="82"/>
      <c r="CQ61" s="82"/>
      <c r="CR61" s="82"/>
      <c r="CS61" s="82"/>
      <c r="CT61" s="82"/>
      <c r="CU61" s="82"/>
      <c r="CV61" s="82"/>
      <c r="CW61" s="82"/>
      <c r="CX61" s="82"/>
      <c r="CY61" s="82"/>
      <c r="CZ61" s="82"/>
      <c r="DA61" s="82"/>
      <c r="DB61" s="82"/>
      <c r="DC61" s="82"/>
      <c r="DD61" s="82"/>
      <c r="DE61" s="82"/>
      <c r="DF61" s="82"/>
      <c r="DG61" s="82"/>
      <c r="DH61" s="82"/>
      <c r="DI61" s="82"/>
      <c r="DJ61" s="82"/>
      <c r="DK61" s="82"/>
      <c r="DL61" s="82"/>
      <c r="DM61" s="82"/>
      <c r="DN61" s="82"/>
      <c r="DO61" s="82"/>
      <c r="DP61" s="82"/>
      <c r="DQ61" s="82"/>
      <c r="DR61" s="82"/>
      <c r="DS61" s="82"/>
      <c r="DT61" s="82"/>
      <c r="DU61" s="82"/>
      <c r="DV61" s="82"/>
      <c r="DW61" s="82"/>
      <c r="DX61" s="82"/>
      <c r="DY61" s="82"/>
      <c r="DZ61" s="82"/>
      <c r="EA61" s="82"/>
      <c r="EB61" s="82"/>
      <c r="EC61" s="82"/>
      <c r="ED61" s="82"/>
      <c r="EE61" s="82"/>
      <c r="EF61" s="82"/>
      <c r="EG61" s="82"/>
      <c r="EH61" s="82"/>
      <c r="EI61" s="82"/>
      <c r="EJ61" s="82"/>
      <c r="EK61" s="82"/>
      <c r="EL61" s="82"/>
      <c r="EM61" s="82"/>
      <c r="EN61" s="82"/>
      <c r="EO61" s="82"/>
      <c r="EP61" s="82"/>
      <c r="EQ61" s="82"/>
      <c r="ER61" s="82"/>
      <c r="ES61" s="82"/>
      <c r="ET61" s="82"/>
      <c r="EU61" s="82"/>
      <c r="EV61" s="82"/>
      <c r="EW61" s="82"/>
      <c r="EX61" s="82"/>
      <c r="EY61" s="82"/>
      <c r="EZ61" s="82"/>
      <c r="FA61" s="82"/>
      <c r="FB61" s="82"/>
      <c r="FC61" s="82"/>
      <c r="FD61" s="82"/>
      <c r="FE61" s="82"/>
    </row>
    <row r="62" spans="1:161" ht="24.75" customHeight="1" x14ac:dyDescent="0.25">
      <c r="A62" s="126" t="s">
        <v>279</v>
      </c>
      <c r="B62" s="127"/>
      <c r="C62" s="128" t="s">
        <v>280</v>
      </c>
      <c r="D62" s="129"/>
      <c r="E62" s="128"/>
      <c r="F62" s="128"/>
      <c r="G62" s="128"/>
      <c r="H62" s="130"/>
      <c r="I62" s="129"/>
      <c r="J62" s="128"/>
      <c r="K62" s="128"/>
      <c r="L62" s="128"/>
      <c r="M62" s="130"/>
      <c r="N62" s="131"/>
      <c r="O62" s="132"/>
      <c r="P62" s="133"/>
      <c r="Q62" s="132"/>
      <c r="R62" s="134"/>
      <c r="S62" s="665"/>
      <c r="T62" s="666"/>
      <c r="U62" s="667"/>
    </row>
    <row r="63" spans="1:161" ht="24.75" customHeight="1" x14ac:dyDescent="0.25">
      <c r="A63" s="588" t="s">
        <v>250</v>
      </c>
      <c r="B63" s="588"/>
      <c r="C63" s="595"/>
      <c r="D63" s="634" t="s">
        <v>281</v>
      </c>
      <c r="E63" s="635"/>
      <c r="F63" s="635"/>
      <c r="G63" s="635"/>
      <c r="H63" s="636"/>
      <c r="I63" s="634" t="s">
        <v>281</v>
      </c>
      <c r="J63" s="635"/>
      <c r="K63" s="635"/>
      <c r="L63" s="635"/>
      <c r="M63" s="636"/>
      <c r="N63" s="634" t="s">
        <v>281</v>
      </c>
      <c r="O63" s="635"/>
      <c r="P63" s="635"/>
      <c r="Q63" s="635"/>
      <c r="R63" s="636"/>
      <c r="S63" s="616"/>
      <c r="T63" s="617"/>
      <c r="U63" s="618"/>
      <c r="V63" s="98"/>
    </row>
    <row r="64" spans="1:161" s="79" customFormat="1" ht="24.75" customHeight="1" x14ac:dyDescent="0.25">
      <c r="A64" s="591" t="s">
        <v>282</v>
      </c>
      <c r="B64" s="592"/>
      <c r="C64" s="135" t="s">
        <v>283</v>
      </c>
      <c r="D64" s="250"/>
      <c r="E64" s="275">
        <v>1</v>
      </c>
      <c r="F64" s="202">
        <v>50000</v>
      </c>
      <c r="G64" s="203">
        <v>1</v>
      </c>
      <c r="H64" s="204">
        <f>SUM(E64*F64*G64)</f>
        <v>50000</v>
      </c>
      <c r="I64" s="250"/>
      <c r="J64" s="275">
        <v>1</v>
      </c>
      <c r="K64" s="278">
        <v>1000</v>
      </c>
      <c r="L64" s="279">
        <v>1</v>
      </c>
      <c r="M64" s="204">
        <f>SUM(J64*K64*L64)</f>
        <v>1000</v>
      </c>
      <c r="N64" s="269"/>
      <c r="O64" s="136"/>
      <c r="P64" s="270"/>
      <c r="Q64" s="137"/>
      <c r="R64" s="103">
        <f>SUM(O64*P64*Q64)</f>
        <v>0</v>
      </c>
      <c r="S64" s="276">
        <f>SUM(H64+M64+R64)</f>
        <v>51000</v>
      </c>
      <c r="T64" s="60">
        <v>0</v>
      </c>
      <c r="U64" s="60">
        <f>S64+T64</f>
        <v>51000</v>
      </c>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c r="CA64" s="39"/>
      <c r="CB64" s="39"/>
      <c r="CC64" s="39"/>
      <c r="CD64" s="39"/>
      <c r="CE64" s="39"/>
      <c r="CF64" s="39"/>
      <c r="CG64" s="39"/>
      <c r="CH64" s="39"/>
      <c r="CI64" s="39"/>
      <c r="CJ64" s="39"/>
      <c r="CK64" s="39"/>
      <c r="CL64" s="39"/>
      <c r="CM64" s="39"/>
      <c r="CN64" s="39"/>
      <c r="CO64" s="39"/>
      <c r="CP64" s="39"/>
      <c r="CQ64" s="39"/>
      <c r="CR64" s="39"/>
      <c r="CS64" s="39"/>
      <c r="CT64" s="39"/>
      <c r="CU64" s="39"/>
      <c r="CV64" s="39"/>
      <c r="CW64" s="39"/>
      <c r="CX64" s="39"/>
      <c r="CY64" s="39"/>
      <c r="CZ64" s="39"/>
      <c r="DA64" s="39"/>
      <c r="DB64" s="39"/>
      <c r="DC64" s="39"/>
      <c r="DD64" s="39"/>
      <c r="DE64" s="39"/>
      <c r="DF64" s="39"/>
      <c r="DG64" s="39"/>
      <c r="DH64" s="39"/>
      <c r="DI64" s="39"/>
      <c r="DJ64" s="39"/>
      <c r="DK64" s="39"/>
      <c r="DL64" s="39"/>
      <c r="DM64" s="39"/>
      <c r="DN64" s="39"/>
      <c r="DO64" s="39"/>
      <c r="DP64" s="39"/>
      <c r="DQ64" s="39"/>
      <c r="DR64" s="39"/>
      <c r="DS64" s="39"/>
      <c r="DT64" s="39"/>
      <c r="DU64" s="39"/>
      <c r="DV64" s="39"/>
      <c r="DW64" s="39"/>
      <c r="DX64" s="39"/>
      <c r="DY64" s="39"/>
      <c r="DZ64" s="39"/>
      <c r="EA64" s="39"/>
      <c r="EB64" s="39"/>
      <c r="EC64" s="39"/>
      <c r="ED64" s="39"/>
      <c r="EE64" s="39"/>
      <c r="EF64" s="39"/>
      <c r="EG64" s="39"/>
      <c r="EH64" s="39"/>
      <c r="EI64" s="39"/>
      <c r="EJ64" s="39"/>
      <c r="EK64" s="39"/>
      <c r="EL64" s="39"/>
      <c r="EM64" s="39"/>
      <c r="EN64" s="39"/>
      <c r="EO64" s="39"/>
      <c r="EP64" s="39"/>
      <c r="EQ64" s="39"/>
      <c r="ER64" s="39"/>
      <c r="ES64" s="39"/>
      <c r="ET64" s="39"/>
      <c r="EU64" s="39"/>
      <c r="EV64" s="39"/>
      <c r="EW64" s="39"/>
      <c r="EX64" s="39"/>
      <c r="EY64" s="39"/>
      <c r="EZ64" s="39"/>
      <c r="FA64" s="39"/>
      <c r="FB64" s="39"/>
      <c r="FC64" s="39"/>
      <c r="FD64" s="39"/>
      <c r="FE64" s="39"/>
    </row>
    <row r="65" spans="1:161" s="83" customFormat="1" ht="24.75" customHeight="1" x14ac:dyDescent="0.25">
      <c r="A65" s="589" t="s">
        <v>284</v>
      </c>
      <c r="B65" s="590"/>
      <c r="C65" s="590"/>
      <c r="D65" s="112"/>
      <c r="E65" s="560"/>
      <c r="F65" s="560"/>
      <c r="G65" s="560"/>
      <c r="H65" s="113">
        <f>SUM(H61+H64)</f>
        <v>200000</v>
      </c>
      <c r="I65" s="112"/>
      <c r="J65" s="560"/>
      <c r="K65" s="560"/>
      <c r="L65" s="560"/>
      <c r="M65" s="113">
        <f>SUM(M61:M64)</f>
        <v>1000</v>
      </c>
      <c r="N65" s="114"/>
      <c r="O65" s="115"/>
      <c r="P65" s="116"/>
      <c r="Q65" s="115"/>
      <c r="R65" s="117">
        <f>SUM(R61+R64)</f>
        <v>0</v>
      </c>
      <c r="S65" s="118">
        <f>SUM(S61:S64)</f>
        <v>201000</v>
      </c>
      <c r="T65" s="78">
        <f>SUM(T61:T64)</f>
        <v>0</v>
      </c>
      <c r="U65" s="78">
        <f>S65+T65</f>
        <v>201000</v>
      </c>
      <c r="V65" s="82"/>
      <c r="W65" s="82"/>
      <c r="X65" s="82"/>
      <c r="Y65" s="82"/>
      <c r="Z65" s="82"/>
      <c r="AA65" s="82"/>
      <c r="AB65" s="82"/>
      <c r="AC65" s="82"/>
      <c r="AD65" s="82"/>
      <c r="AE65" s="82"/>
      <c r="AF65" s="82"/>
      <c r="AG65" s="82"/>
      <c r="AH65" s="82"/>
      <c r="AI65" s="82"/>
      <c r="AJ65" s="82"/>
      <c r="AK65" s="82"/>
      <c r="AL65" s="82"/>
      <c r="AM65" s="82"/>
      <c r="AN65" s="82"/>
      <c r="AO65" s="82"/>
      <c r="AP65" s="82"/>
      <c r="AQ65" s="82"/>
      <c r="AR65" s="82"/>
      <c r="AS65" s="82"/>
      <c r="AT65" s="82"/>
      <c r="AU65" s="82"/>
      <c r="AV65" s="82"/>
      <c r="AW65" s="82"/>
      <c r="AX65" s="82"/>
      <c r="AY65" s="82"/>
      <c r="AZ65" s="82"/>
      <c r="BA65" s="82"/>
      <c r="BB65" s="82"/>
      <c r="BC65" s="82"/>
      <c r="BD65" s="82"/>
      <c r="BE65" s="82"/>
      <c r="BF65" s="82"/>
      <c r="BG65" s="82"/>
      <c r="BH65" s="82"/>
      <c r="BI65" s="82"/>
      <c r="BJ65" s="82"/>
      <c r="BK65" s="82"/>
      <c r="BL65" s="82"/>
      <c r="BM65" s="82"/>
      <c r="BN65" s="82"/>
      <c r="BO65" s="82"/>
      <c r="BP65" s="82"/>
      <c r="BQ65" s="82"/>
      <c r="BR65" s="82"/>
      <c r="BS65" s="82"/>
      <c r="BT65" s="82"/>
      <c r="BU65" s="82"/>
      <c r="BV65" s="82"/>
      <c r="BW65" s="82"/>
      <c r="BX65" s="82"/>
      <c r="BY65" s="82"/>
      <c r="BZ65" s="82"/>
      <c r="CA65" s="82"/>
      <c r="CB65" s="82"/>
      <c r="CC65" s="82"/>
      <c r="CD65" s="82"/>
      <c r="CE65" s="82"/>
      <c r="CF65" s="82"/>
      <c r="CG65" s="82"/>
      <c r="CH65" s="82"/>
      <c r="CI65" s="82"/>
      <c r="CJ65" s="82"/>
      <c r="CK65" s="82"/>
      <c r="CL65" s="82"/>
      <c r="CM65" s="82"/>
      <c r="CN65" s="82"/>
      <c r="CO65" s="82"/>
      <c r="CP65" s="82"/>
      <c r="CQ65" s="82"/>
      <c r="CR65" s="82"/>
      <c r="CS65" s="82"/>
      <c r="CT65" s="82"/>
      <c r="CU65" s="82"/>
      <c r="CV65" s="82"/>
      <c r="CW65" s="82"/>
      <c r="CX65" s="82"/>
      <c r="CY65" s="82"/>
      <c r="CZ65" s="82"/>
      <c r="DA65" s="82"/>
      <c r="DB65" s="82"/>
      <c r="DC65" s="82"/>
      <c r="DD65" s="82"/>
      <c r="DE65" s="82"/>
      <c r="DF65" s="82"/>
      <c r="DG65" s="82"/>
      <c r="DH65" s="82"/>
      <c r="DI65" s="82"/>
      <c r="DJ65" s="82"/>
      <c r="DK65" s="82"/>
      <c r="DL65" s="82"/>
      <c r="DM65" s="82"/>
      <c r="DN65" s="82"/>
      <c r="DO65" s="82"/>
      <c r="DP65" s="82"/>
      <c r="DQ65" s="82"/>
      <c r="DR65" s="82"/>
      <c r="DS65" s="82"/>
      <c r="DT65" s="82"/>
      <c r="DU65" s="82"/>
      <c r="DV65" s="82"/>
      <c r="DW65" s="82"/>
      <c r="DX65" s="82"/>
      <c r="DY65" s="82"/>
      <c r="DZ65" s="82"/>
      <c r="EA65" s="82"/>
      <c r="EB65" s="82"/>
      <c r="EC65" s="82"/>
      <c r="ED65" s="82"/>
      <c r="EE65" s="82"/>
      <c r="EF65" s="82"/>
      <c r="EG65" s="82"/>
      <c r="EH65" s="82"/>
      <c r="EI65" s="82"/>
      <c r="EJ65" s="82"/>
      <c r="EK65" s="82"/>
      <c r="EL65" s="82"/>
      <c r="EM65" s="82"/>
      <c r="EN65" s="82"/>
      <c r="EO65" s="82"/>
      <c r="EP65" s="82"/>
      <c r="EQ65" s="82"/>
      <c r="ER65" s="82"/>
      <c r="ES65" s="82"/>
      <c r="ET65" s="82"/>
      <c r="EU65" s="82"/>
      <c r="EV65" s="82"/>
      <c r="EW65" s="82"/>
      <c r="EX65" s="82"/>
      <c r="EY65" s="82"/>
      <c r="EZ65" s="82"/>
      <c r="FA65" s="82"/>
      <c r="FB65" s="82"/>
      <c r="FC65" s="82"/>
      <c r="FD65" s="82"/>
      <c r="FE65" s="82"/>
    </row>
    <row r="66" spans="1:161" s="497" customFormat="1" ht="24.75" customHeight="1" x14ac:dyDescent="0.25">
      <c r="A66" s="119" t="s">
        <v>164</v>
      </c>
      <c r="B66" s="120"/>
      <c r="C66" s="121" t="s">
        <v>285</v>
      </c>
      <c r="D66" s="476"/>
      <c r="E66" s="499" t="s">
        <v>248</v>
      </c>
      <c r="F66" s="500" t="s">
        <v>219</v>
      </c>
      <c r="G66" s="501" t="s">
        <v>220</v>
      </c>
      <c r="H66" s="470"/>
      <c r="I66" s="469"/>
      <c r="J66" s="467"/>
      <c r="K66" s="467"/>
      <c r="L66" s="467"/>
      <c r="M66" s="468"/>
      <c r="N66" s="464"/>
      <c r="O66" s="465"/>
      <c r="P66" s="493"/>
      <c r="Q66" s="465"/>
      <c r="R66" s="466"/>
      <c r="S66" s="154"/>
      <c r="T66" s="48"/>
      <c r="U66" s="48"/>
      <c r="V66" s="496"/>
    </row>
    <row r="67" spans="1:161" s="497" customFormat="1" ht="24.75" customHeight="1" x14ac:dyDescent="0.25">
      <c r="A67" s="119"/>
      <c r="B67" s="120"/>
      <c r="C67" s="121"/>
      <c r="D67" s="545"/>
      <c r="E67" s="546"/>
      <c r="F67" s="547"/>
      <c r="G67" s="548"/>
      <c r="H67" s="549"/>
      <c r="I67" s="550"/>
      <c r="J67" s="551"/>
      <c r="K67" s="551"/>
      <c r="L67" s="551"/>
      <c r="M67" s="552"/>
      <c r="N67" s="553"/>
      <c r="O67" s="554"/>
      <c r="P67" s="555"/>
      <c r="Q67" s="554"/>
      <c r="R67" s="556"/>
      <c r="S67" s="154"/>
      <c r="T67" s="48"/>
      <c r="U67" s="48"/>
      <c r="V67" s="496"/>
    </row>
    <row r="68" spans="1:161" s="497" customFormat="1" ht="24.75" customHeight="1" x14ac:dyDescent="0.25">
      <c r="A68" s="119"/>
      <c r="B68" s="120"/>
      <c r="C68" s="121"/>
      <c r="D68" s="545"/>
      <c r="E68" s="546"/>
      <c r="F68" s="547"/>
      <c r="G68" s="548"/>
      <c r="H68" s="549"/>
      <c r="I68" s="550"/>
      <c r="J68" s="551"/>
      <c r="K68" s="551"/>
      <c r="L68" s="551"/>
      <c r="M68" s="552"/>
      <c r="N68" s="553"/>
      <c r="O68" s="554"/>
      <c r="P68" s="555"/>
      <c r="Q68" s="554"/>
      <c r="R68" s="556"/>
      <c r="S68" s="154"/>
      <c r="T68" s="48"/>
      <c r="U68" s="48"/>
      <c r="V68" s="496"/>
    </row>
    <row r="69" spans="1:161" ht="24.75" customHeight="1" x14ac:dyDescent="0.25">
      <c r="A69" s="591" t="s">
        <v>286</v>
      </c>
      <c r="B69" s="592"/>
      <c r="C69" s="488" t="s">
        <v>285</v>
      </c>
      <c r="D69" s="208"/>
      <c r="E69" s="280">
        <v>0</v>
      </c>
      <c r="F69" s="252">
        <v>0</v>
      </c>
      <c r="G69" s="281">
        <v>0</v>
      </c>
      <c r="H69" s="68">
        <f>SUM(E69*F69*G69)</f>
        <v>0</v>
      </c>
      <c r="I69" s="208"/>
      <c r="J69" s="142"/>
      <c r="K69" s="252"/>
      <c r="L69" s="180"/>
      <c r="M69" s="143"/>
      <c r="N69" s="208"/>
      <c r="O69" s="142"/>
      <c r="P69" s="252"/>
      <c r="Q69" s="180"/>
      <c r="R69" s="144"/>
      <c r="S69" s="138">
        <f>SUM(H69+M69+R69)</f>
        <v>0</v>
      </c>
      <c r="T69" s="60">
        <v>0</v>
      </c>
      <c r="U69" s="60">
        <f>S69+T69</f>
        <v>0</v>
      </c>
    </row>
    <row r="70" spans="1:161" ht="24.75" customHeight="1" x14ac:dyDescent="0.25">
      <c r="A70" s="561" t="s">
        <v>287</v>
      </c>
      <c r="B70" s="562"/>
      <c r="C70" s="53"/>
      <c r="D70" s="581"/>
      <c r="E70" s="557"/>
      <c r="F70" s="537"/>
      <c r="G70" s="558"/>
      <c r="H70" s="68"/>
      <c r="I70" s="581"/>
      <c r="J70" s="53"/>
      <c r="K70" s="537"/>
      <c r="L70" s="538"/>
      <c r="M70" s="56"/>
      <c r="N70" s="581"/>
      <c r="O70" s="53"/>
      <c r="P70" s="537"/>
      <c r="Q70" s="175"/>
      <c r="R70" s="559"/>
      <c r="S70" s="138"/>
      <c r="T70" s="60"/>
      <c r="U70" s="60"/>
    </row>
    <row r="71" spans="1:161" ht="24.75" customHeight="1" x14ac:dyDescent="0.25">
      <c r="A71" s="561" t="s">
        <v>288</v>
      </c>
      <c r="B71" s="562"/>
      <c r="C71" s="53"/>
      <c r="D71" s="581"/>
      <c r="E71" s="557"/>
      <c r="F71" s="537"/>
      <c r="G71" s="558"/>
      <c r="H71" s="68"/>
      <c r="I71" s="581"/>
      <c r="J71" s="53"/>
      <c r="K71" s="537"/>
      <c r="L71" s="538"/>
      <c r="M71" s="56"/>
      <c r="N71" s="581"/>
      <c r="O71" s="53"/>
      <c r="P71" s="537"/>
      <c r="Q71" s="175"/>
      <c r="R71" s="559"/>
      <c r="S71" s="138"/>
      <c r="T71" s="60"/>
      <c r="U71" s="60"/>
    </row>
    <row r="72" spans="1:161" s="79" customFormat="1" ht="24.75" customHeight="1" x14ac:dyDescent="0.25">
      <c r="A72" s="145" t="s">
        <v>289</v>
      </c>
      <c r="B72" s="145"/>
      <c r="C72" s="282"/>
      <c r="D72" s="147"/>
      <c r="E72" s="146"/>
      <c r="F72" s="146"/>
      <c r="G72" s="146"/>
      <c r="H72" s="249">
        <f>SUM(H69)</f>
        <v>0</v>
      </c>
      <c r="I72" s="147"/>
      <c r="J72" s="146"/>
      <c r="K72" s="146"/>
      <c r="L72" s="146"/>
      <c r="M72" s="148">
        <f>SUM(M69)</f>
        <v>0</v>
      </c>
      <c r="N72" s="147"/>
      <c r="O72" s="146"/>
      <c r="P72" s="146"/>
      <c r="Q72" s="149"/>
      <c r="R72" s="150">
        <f>SUM(R69)</f>
        <v>0</v>
      </c>
      <c r="S72" s="77">
        <f>SUM(S69:S69)</f>
        <v>0</v>
      </c>
      <c r="T72" s="78">
        <v>0</v>
      </c>
      <c r="U72" s="78">
        <f>S72+T72</f>
        <v>0</v>
      </c>
      <c r="V72" s="98"/>
      <c r="W72" s="39"/>
      <c r="X72" s="39"/>
      <c r="Y72" s="39"/>
      <c r="Z72" s="39"/>
      <c r="AA72" s="39"/>
      <c r="AB72" s="39"/>
      <c r="AC72" s="39"/>
      <c r="AD72" s="39"/>
      <c r="AE72" s="39"/>
      <c r="AF72" s="39"/>
      <c r="AG72" s="39"/>
      <c r="AH72" s="39"/>
      <c r="AI72" s="39"/>
      <c r="AJ72" s="39"/>
      <c r="AK72" s="39"/>
      <c r="AL72" s="39"/>
      <c r="AM72" s="39"/>
      <c r="AN72" s="39"/>
      <c r="AO72" s="39"/>
      <c r="AP72" s="39"/>
      <c r="AQ72" s="39"/>
      <c r="AR72" s="39"/>
      <c r="AS72" s="39"/>
      <c r="AT72" s="39"/>
      <c r="AU72" s="39"/>
      <c r="AV72" s="39"/>
      <c r="AW72" s="39"/>
      <c r="AX72" s="39"/>
      <c r="AY72" s="39"/>
      <c r="AZ72" s="39"/>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c r="CA72" s="39"/>
      <c r="CB72" s="39"/>
      <c r="CC72" s="39"/>
      <c r="CD72" s="39"/>
      <c r="CE72" s="39"/>
      <c r="CF72" s="39"/>
      <c r="CG72" s="39"/>
      <c r="CH72" s="39"/>
      <c r="CI72" s="39"/>
      <c r="CJ72" s="39"/>
      <c r="CK72" s="39"/>
      <c r="CL72" s="39"/>
      <c r="CM72" s="39"/>
      <c r="CN72" s="39"/>
      <c r="CO72" s="39"/>
      <c r="CP72" s="39"/>
      <c r="CQ72" s="39"/>
      <c r="CR72" s="39"/>
      <c r="CS72" s="39"/>
      <c r="CT72" s="39"/>
      <c r="CU72" s="39"/>
      <c r="CV72" s="39"/>
      <c r="CW72" s="39"/>
      <c r="CX72" s="39"/>
      <c r="CY72" s="39"/>
      <c r="CZ72" s="39"/>
      <c r="DA72" s="39"/>
      <c r="DB72" s="39"/>
      <c r="DC72" s="39"/>
      <c r="DD72" s="39"/>
      <c r="DE72" s="39"/>
      <c r="DF72" s="39"/>
      <c r="DG72" s="39"/>
      <c r="DH72" s="39"/>
      <c r="DI72" s="39"/>
      <c r="DJ72" s="39"/>
      <c r="DK72" s="39"/>
      <c r="DL72" s="39"/>
      <c r="DM72" s="39"/>
      <c r="DN72" s="39"/>
      <c r="DO72" s="39"/>
      <c r="DP72" s="39"/>
      <c r="DQ72" s="39"/>
      <c r="DR72" s="39"/>
      <c r="DS72" s="39"/>
      <c r="DT72" s="39"/>
      <c r="DU72" s="39"/>
      <c r="DV72" s="39"/>
      <c r="DW72" s="39"/>
      <c r="DX72" s="39"/>
      <c r="DY72" s="39"/>
      <c r="DZ72" s="39"/>
      <c r="EA72" s="39"/>
      <c r="EB72" s="39"/>
      <c r="EC72" s="39"/>
      <c r="ED72" s="39"/>
      <c r="EE72" s="39"/>
      <c r="EF72" s="39"/>
      <c r="EG72" s="39"/>
      <c r="EH72" s="39"/>
      <c r="EI72" s="39"/>
      <c r="EJ72" s="39"/>
      <c r="EK72" s="39"/>
      <c r="EL72" s="39"/>
      <c r="EM72" s="39"/>
      <c r="EN72" s="39"/>
      <c r="EO72" s="39"/>
      <c r="EP72" s="39"/>
      <c r="EQ72" s="39"/>
      <c r="ER72" s="39"/>
      <c r="ES72" s="39"/>
      <c r="ET72" s="39"/>
      <c r="EU72" s="39"/>
      <c r="EV72" s="39"/>
      <c r="EW72" s="39"/>
      <c r="EX72" s="39"/>
      <c r="EY72" s="39"/>
      <c r="EZ72" s="39"/>
      <c r="FA72" s="39"/>
      <c r="FB72" s="39"/>
      <c r="FC72" s="39"/>
      <c r="FD72" s="39"/>
      <c r="FE72" s="39"/>
    </row>
    <row r="73" spans="1:161" s="492" customFormat="1" ht="24.75" customHeight="1" x14ac:dyDescent="0.25">
      <c r="A73" s="119" t="s">
        <v>166</v>
      </c>
      <c r="B73" s="120"/>
      <c r="C73" s="121" t="s">
        <v>167</v>
      </c>
      <c r="D73" s="498" t="s">
        <v>290</v>
      </c>
      <c r="E73" s="499" t="s">
        <v>248</v>
      </c>
      <c r="F73" s="500" t="s">
        <v>219</v>
      </c>
      <c r="G73" s="477" t="s">
        <v>220</v>
      </c>
      <c r="H73" s="470"/>
      <c r="I73" s="498" t="s">
        <v>290</v>
      </c>
      <c r="J73" s="499" t="s">
        <v>248</v>
      </c>
      <c r="K73" s="500" t="s">
        <v>222</v>
      </c>
      <c r="L73" s="477" t="s">
        <v>220</v>
      </c>
      <c r="M73" s="470"/>
      <c r="N73" s="498" t="s">
        <v>290</v>
      </c>
      <c r="O73" s="499" t="s">
        <v>248</v>
      </c>
      <c r="P73" s="500" t="s">
        <v>222</v>
      </c>
      <c r="Q73" s="477" t="s">
        <v>220</v>
      </c>
      <c r="R73" s="502"/>
      <c r="S73" s="495"/>
      <c r="T73" s="48"/>
      <c r="U73" s="48"/>
      <c r="V73" s="491"/>
      <c r="W73" s="491"/>
      <c r="X73" s="491"/>
      <c r="Y73" s="491"/>
      <c r="Z73" s="491"/>
      <c r="AA73" s="491"/>
      <c r="AB73" s="491"/>
      <c r="AC73" s="491"/>
      <c r="AD73" s="491"/>
      <c r="AE73" s="491"/>
      <c r="AF73" s="491"/>
      <c r="AG73" s="491"/>
      <c r="AH73" s="491"/>
      <c r="AI73" s="491"/>
      <c r="AJ73" s="491"/>
      <c r="AK73" s="491"/>
      <c r="AL73" s="491"/>
      <c r="AM73" s="491"/>
      <c r="AN73" s="491"/>
      <c r="AO73" s="491"/>
      <c r="AP73" s="491"/>
      <c r="AQ73" s="491"/>
      <c r="AR73" s="491"/>
      <c r="AS73" s="491"/>
      <c r="AT73" s="491"/>
      <c r="AU73" s="491"/>
      <c r="AV73" s="491"/>
      <c r="AW73" s="491"/>
      <c r="AX73" s="491"/>
      <c r="AY73" s="491"/>
      <c r="AZ73" s="491"/>
      <c r="BA73" s="491"/>
      <c r="BB73" s="491"/>
      <c r="BC73" s="491"/>
      <c r="BD73" s="491"/>
      <c r="BE73" s="491"/>
      <c r="BF73" s="491"/>
      <c r="BG73" s="491"/>
      <c r="BH73" s="491"/>
      <c r="BI73" s="491"/>
      <c r="BJ73" s="491"/>
      <c r="BK73" s="491"/>
      <c r="BL73" s="491"/>
      <c r="BM73" s="491"/>
      <c r="BN73" s="491"/>
      <c r="BO73" s="491"/>
      <c r="BP73" s="491"/>
      <c r="BQ73" s="491"/>
      <c r="BR73" s="491"/>
      <c r="BS73" s="491"/>
      <c r="BT73" s="491"/>
      <c r="BU73" s="491"/>
      <c r="BV73" s="491"/>
      <c r="BW73" s="491"/>
      <c r="BX73" s="491"/>
      <c r="BY73" s="491"/>
      <c r="BZ73" s="491"/>
      <c r="CA73" s="491"/>
      <c r="CB73" s="491"/>
      <c r="CC73" s="491"/>
      <c r="CD73" s="491"/>
      <c r="CE73" s="491"/>
      <c r="CF73" s="491"/>
      <c r="CG73" s="491"/>
      <c r="CH73" s="491"/>
      <c r="CI73" s="491"/>
      <c r="CJ73" s="491"/>
      <c r="CK73" s="491"/>
      <c r="CL73" s="491"/>
      <c r="CM73" s="491"/>
      <c r="CN73" s="491"/>
      <c r="CO73" s="491"/>
      <c r="CP73" s="491"/>
      <c r="CQ73" s="491"/>
      <c r="CR73" s="491"/>
      <c r="CS73" s="491"/>
      <c r="CT73" s="491"/>
      <c r="CU73" s="491"/>
      <c r="CV73" s="491"/>
      <c r="CW73" s="491"/>
      <c r="CX73" s="491"/>
      <c r="CY73" s="491"/>
      <c r="CZ73" s="491"/>
      <c r="DA73" s="491"/>
      <c r="DB73" s="491"/>
      <c r="DC73" s="491"/>
      <c r="DD73" s="491"/>
      <c r="DE73" s="491"/>
      <c r="DF73" s="491"/>
      <c r="DG73" s="491"/>
      <c r="DH73" s="491"/>
      <c r="DI73" s="491"/>
      <c r="DJ73" s="491"/>
      <c r="DK73" s="491"/>
      <c r="DL73" s="491"/>
      <c r="DM73" s="491"/>
      <c r="DN73" s="491"/>
      <c r="DO73" s="491"/>
      <c r="DP73" s="491"/>
      <c r="DQ73" s="491"/>
      <c r="DR73" s="491"/>
      <c r="DS73" s="491"/>
      <c r="DT73" s="491"/>
      <c r="DU73" s="491"/>
      <c r="DV73" s="491"/>
      <c r="DW73" s="491"/>
      <c r="DX73" s="491"/>
      <c r="DY73" s="491"/>
      <c r="DZ73" s="491"/>
      <c r="EA73" s="491"/>
      <c r="EB73" s="491"/>
      <c r="EC73" s="491"/>
      <c r="ED73" s="491"/>
      <c r="EE73" s="491"/>
      <c r="EF73" s="491"/>
      <c r="EG73" s="491"/>
      <c r="EH73" s="491"/>
      <c r="EI73" s="491"/>
      <c r="EJ73" s="491"/>
      <c r="EK73" s="491"/>
      <c r="EL73" s="491"/>
      <c r="EM73" s="491"/>
      <c r="EN73" s="491"/>
      <c r="EO73" s="491"/>
      <c r="EP73" s="491"/>
      <c r="EQ73" s="491"/>
      <c r="ER73" s="491"/>
      <c r="ES73" s="491"/>
      <c r="ET73" s="491"/>
      <c r="EU73" s="491"/>
      <c r="EV73" s="491"/>
      <c r="EW73" s="491"/>
      <c r="EX73" s="491"/>
      <c r="EY73" s="491"/>
      <c r="EZ73" s="491"/>
      <c r="FA73" s="491"/>
      <c r="FB73" s="491"/>
      <c r="FC73" s="491"/>
      <c r="FD73" s="491"/>
      <c r="FE73" s="491"/>
    </row>
    <row r="74" spans="1:161" ht="24.75" customHeight="1" x14ac:dyDescent="0.25">
      <c r="A74" s="588" t="s">
        <v>250</v>
      </c>
      <c r="B74" s="588"/>
      <c r="C74" s="595"/>
      <c r="D74" s="640" t="s">
        <v>276</v>
      </c>
      <c r="E74" s="641"/>
      <c r="F74" s="641"/>
      <c r="G74" s="641"/>
      <c r="H74" s="642"/>
      <c r="I74" s="640" t="s">
        <v>276</v>
      </c>
      <c r="J74" s="641"/>
      <c r="K74" s="641"/>
      <c r="L74" s="641"/>
      <c r="M74" s="642"/>
      <c r="N74" s="640" t="s">
        <v>276</v>
      </c>
      <c r="O74" s="641"/>
      <c r="P74" s="641"/>
      <c r="Q74" s="641"/>
      <c r="R74" s="642"/>
      <c r="S74" s="643"/>
      <c r="T74" s="644"/>
      <c r="U74" s="645"/>
      <c r="V74" s="98"/>
    </row>
    <row r="75" spans="1:161" s="83" customFormat="1" ht="39" customHeight="1" x14ac:dyDescent="0.25">
      <c r="A75" s="591" t="s">
        <v>291</v>
      </c>
      <c r="B75" s="592"/>
      <c r="C75" s="53" t="s">
        <v>292</v>
      </c>
      <c r="D75" s="261">
        <v>1</v>
      </c>
      <c r="E75" s="197">
        <v>1</v>
      </c>
      <c r="F75" s="194">
        <v>1501.61</v>
      </c>
      <c r="G75" s="195">
        <v>1</v>
      </c>
      <c r="H75" s="196">
        <f>SUM(D75*E75*F75*G75)</f>
        <v>1501.61</v>
      </c>
      <c r="I75" s="54"/>
      <c r="J75" s="55"/>
      <c r="K75" s="182"/>
      <c r="L75" s="175"/>
      <c r="M75" s="68">
        <f t="shared" ref="M75:M76" si="13">SUM(I75*J75*K75*L75)</f>
        <v>0</v>
      </c>
      <c r="N75" s="151"/>
      <c r="O75" s="152"/>
      <c r="P75" s="268"/>
      <c r="Q75" s="124"/>
      <c r="R75" s="103">
        <f t="shared" ref="R75:R76" si="14">SUM(N75*O75*P75*Q75)</f>
        <v>0</v>
      </c>
      <c r="S75" s="276">
        <f t="shared" ref="S75:S76" si="15">SUM(H75+M75+R75)</f>
        <v>1501.61</v>
      </c>
      <c r="T75" s="60">
        <v>0</v>
      </c>
      <c r="U75" s="199">
        <f t="shared" ref="U75:U82" si="16">S75+T75</f>
        <v>1501.61</v>
      </c>
      <c r="V75" s="82"/>
      <c r="W75" s="82"/>
      <c r="X75" s="82"/>
      <c r="Y75" s="82"/>
      <c r="Z75" s="82"/>
      <c r="AA75" s="82"/>
      <c r="AB75" s="82"/>
      <c r="AC75" s="82"/>
      <c r="AD75" s="82"/>
      <c r="AE75" s="82"/>
      <c r="AF75" s="82"/>
      <c r="AG75" s="82"/>
      <c r="AH75" s="82"/>
      <c r="AI75" s="82"/>
      <c r="AJ75" s="82"/>
      <c r="AK75" s="82"/>
      <c r="AL75" s="82"/>
      <c r="AM75" s="82"/>
      <c r="AN75" s="82"/>
      <c r="AO75" s="82"/>
      <c r="AP75" s="82"/>
      <c r="AQ75" s="82"/>
      <c r="AR75" s="82"/>
      <c r="AS75" s="82"/>
      <c r="AT75" s="82"/>
      <c r="AU75" s="82"/>
      <c r="AV75" s="82"/>
      <c r="AW75" s="82"/>
      <c r="AX75" s="82"/>
      <c r="AY75" s="82"/>
      <c r="AZ75" s="82"/>
      <c r="BA75" s="82"/>
      <c r="BB75" s="82"/>
      <c r="BC75" s="82"/>
      <c r="BD75" s="82"/>
      <c r="BE75" s="82"/>
      <c r="BF75" s="82"/>
      <c r="BG75" s="82"/>
      <c r="BH75" s="82"/>
      <c r="BI75" s="82"/>
      <c r="BJ75" s="82"/>
      <c r="BK75" s="82"/>
      <c r="BL75" s="82"/>
      <c r="BM75" s="82"/>
      <c r="BN75" s="82"/>
      <c r="BO75" s="82"/>
      <c r="BP75" s="82"/>
      <c r="BQ75" s="82"/>
      <c r="BR75" s="82"/>
      <c r="BS75" s="82"/>
      <c r="BT75" s="82"/>
      <c r="BU75" s="82"/>
      <c r="BV75" s="82"/>
      <c r="BW75" s="82"/>
      <c r="BX75" s="82"/>
      <c r="BY75" s="82"/>
      <c r="BZ75" s="82"/>
      <c r="CA75" s="82"/>
      <c r="CB75" s="82"/>
      <c r="CC75" s="82"/>
      <c r="CD75" s="82"/>
      <c r="CE75" s="82"/>
      <c r="CF75" s="82"/>
      <c r="CG75" s="82"/>
      <c r="CH75" s="82"/>
      <c r="CI75" s="82"/>
      <c r="CJ75" s="82"/>
      <c r="CK75" s="82"/>
      <c r="CL75" s="82"/>
      <c r="CM75" s="82"/>
      <c r="CN75" s="82"/>
      <c r="CO75" s="82"/>
      <c r="CP75" s="82"/>
      <c r="CQ75" s="82"/>
      <c r="CR75" s="82"/>
      <c r="CS75" s="82"/>
      <c r="CT75" s="82"/>
      <c r="CU75" s="82"/>
      <c r="CV75" s="82"/>
      <c r="CW75" s="82"/>
      <c r="CX75" s="82"/>
      <c r="CY75" s="82"/>
      <c r="CZ75" s="82"/>
      <c r="DA75" s="82"/>
      <c r="DB75" s="82"/>
      <c r="DC75" s="82"/>
      <c r="DD75" s="82"/>
      <c r="DE75" s="82"/>
      <c r="DF75" s="82"/>
      <c r="DG75" s="82"/>
      <c r="DH75" s="82"/>
      <c r="DI75" s="82"/>
      <c r="DJ75" s="82"/>
      <c r="DK75" s="82"/>
      <c r="DL75" s="82"/>
      <c r="DM75" s="82"/>
      <c r="DN75" s="82"/>
      <c r="DO75" s="82"/>
      <c r="DP75" s="82"/>
      <c r="DQ75" s="82"/>
      <c r="DR75" s="82"/>
      <c r="DS75" s="82"/>
      <c r="DT75" s="82"/>
      <c r="DU75" s="82"/>
      <c r="DV75" s="82"/>
      <c r="DW75" s="82"/>
      <c r="DX75" s="82"/>
      <c r="DY75" s="82"/>
      <c r="DZ75" s="82"/>
      <c r="EA75" s="82"/>
      <c r="EB75" s="82"/>
      <c r="EC75" s="82"/>
      <c r="ED75" s="82"/>
      <c r="EE75" s="82"/>
      <c r="EF75" s="82"/>
      <c r="EG75" s="82"/>
      <c r="EH75" s="82"/>
      <c r="EI75" s="82"/>
      <c r="EJ75" s="82"/>
      <c r="EK75" s="82"/>
      <c r="EL75" s="82"/>
      <c r="EM75" s="82"/>
      <c r="EN75" s="82"/>
      <c r="EO75" s="82"/>
      <c r="EP75" s="82"/>
      <c r="EQ75" s="82"/>
      <c r="ER75" s="82"/>
      <c r="ES75" s="82"/>
      <c r="ET75" s="82"/>
      <c r="EU75" s="82"/>
      <c r="EV75" s="82"/>
      <c r="EW75" s="82"/>
      <c r="EX75" s="82"/>
      <c r="EY75" s="82"/>
      <c r="EZ75" s="82"/>
      <c r="FA75" s="82"/>
      <c r="FB75" s="82"/>
      <c r="FC75" s="82"/>
      <c r="FD75" s="82"/>
      <c r="FE75" s="82"/>
    </row>
    <row r="76" spans="1:161" s="83" customFormat="1" ht="35.450000000000003" customHeight="1" x14ac:dyDescent="0.25">
      <c r="A76" s="591" t="s">
        <v>293</v>
      </c>
      <c r="B76" s="592"/>
      <c r="C76" s="53" t="s">
        <v>294</v>
      </c>
      <c r="D76" s="251"/>
      <c r="E76" s="55"/>
      <c r="F76" s="182"/>
      <c r="G76" s="175"/>
      <c r="H76" s="56">
        <f>SUM(D76*E76*F76*G76)</f>
        <v>0</v>
      </c>
      <c r="I76" s="54"/>
      <c r="J76" s="55"/>
      <c r="K76" s="182"/>
      <c r="L76" s="175"/>
      <c r="M76" s="68">
        <f t="shared" si="13"/>
        <v>0</v>
      </c>
      <c r="N76" s="151"/>
      <c r="O76" s="152"/>
      <c r="P76" s="268"/>
      <c r="Q76" s="271"/>
      <c r="R76" s="103">
        <f t="shared" si="14"/>
        <v>0</v>
      </c>
      <c r="S76" s="69">
        <f t="shared" si="15"/>
        <v>0</v>
      </c>
      <c r="T76" s="60"/>
      <c r="U76" s="60">
        <f t="shared" si="16"/>
        <v>0</v>
      </c>
      <c r="V76" s="82"/>
      <c r="W76" s="82"/>
      <c r="X76" s="82"/>
      <c r="Y76" s="82"/>
      <c r="Z76" s="82"/>
      <c r="AA76" s="82"/>
      <c r="AB76" s="82"/>
      <c r="AC76" s="82"/>
      <c r="AD76" s="82"/>
      <c r="AE76" s="82"/>
      <c r="AF76" s="82"/>
      <c r="AG76" s="82"/>
      <c r="AH76" s="82"/>
      <c r="AI76" s="82"/>
      <c r="AJ76" s="82"/>
      <c r="AK76" s="82"/>
      <c r="AL76" s="82"/>
      <c r="AM76" s="82"/>
      <c r="AN76" s="82"/>
      <c r="AO76" s="82"/>
      <c r="AP76" s="82"/>
      <c r="AQ76" s="82"/>
      <c r="AR76" s="82"/>
      <c r="AS76" s="82"/>
      <c r="AT76" s="82"/>
      <c r="AU76" s="82"/>
      <c r="AV76" s="82"/>
      <c r="AW76" s="82"/>
      <c r="AX76" s="82"/>
      <c r="AY76" s="82"/>
      <c r="AZ76" s="82"/>
      <c r="BA76" s="82"/>
      <c r="BB76" s="82"/>
      <c r="BC76" s="82"/>
      <c r="BD76" s="82"/>
      <c r="BE76" s="82"/>
      <c r="BF76" s="82"/>
      <c r="BG76" s="82"/>
      <c r="BH76" s="82"/>
      <c r="BI76" s="82"/>
      <c r="BJ76" s="82"/>
      <c r="BK76" s="82"/>
      <c r="BL76" s="82"/>
      <c r="BM76" s="82"/>
      <c r="BN76" s="82"/>
      <c r="BO76" s="82"/>
      <c r="BP76" s="82"/>
      <c r="BQ76" s="82"/>
      <c r="BR76" s="82"/>
      <c r="BS76" s="82"/>
      <c r="BT76" s="82"/>
      <c r="BU76" s="82"/>
      <c r="BV76" s="82"/>
      <c r="BW76" s="82"/>
      <c r="BX76" s="82"/>
      <c r="BY76" s="82"/>
      <c r="BZ76" s="82"/>
      <c r="CA76" s="82"/>
      <c r="CB76" s="82"/>
      <c r="CC76" s="82"/>
      <c r="CD76" s="82"/>
      <c r="CE76" s="82"/>
      <c r="CF76" s="82"/>
      <c r="CG76" s="82"/>
      <c r="CH76" s="82"/>
      <c r="CI76" s="82"/>
      <c r="CJ76" s="82"/>
      <c r="CK76" s="82"/>
      <c r="CL76" s="82"/>
      <c r="CM76" s="82"/>
      <c r="CN76" s="82"/>
      <c r="CO76" s="82"/>
      <c r="CP76" s="82"/>
      <c r="CQ76" s="82"/>
      <c r="CR76" s="82"/>
      <c r="CS76" s="82"/>
      <c r="CT76" s="82"/>
      <c r="CU76" s="82"/>
      <c r="CV76" s="82"/>
      <c r="CW76" s="82"/>
      <c r="CX76" s="82"/>
      <c r="CY76" s="82"/>
      <c r="CZ76" s="82"/>
      <c r="DA76" s="82"/>
      <c r="DB76" s="82"/>
      <c r="DC76" s="82"/>
      <c r="DD76" s="82"/>
      <c r="DE76" s="82"/>
      <c r="DF76" s="82"/>
      <c r="DG76" s="82"/>
      <c r="DH76" s="82"/>
      <c r="DI76" s="82"/>
      <c r="DJ76" s="82"/>
      <c r="DK76" s="82"/>
      <c r="DL76" s="82"/>
      <c r="DM76" s="82"/>
      <c r="DN76" s="82"/>
      <c r="DO76" s="82"/>
      <c r="DP76" s="82"/>
      <c r="DQ76" s="82"/>
      <c r="DR76" s="82"/>
      <c r="DS76" s="82"/>
      <c r="DT76" s="82"/>
      <c r="DU76" s="82"/>
      <c r="DV76" s="82"/>
      <c r="DW76" s="82"/>
      <c r="DX76" s="82"/>
      <c r="DY76" s="82"/>
      <c r="DZ76" s="82"/>
      <c r="EA76" s="82"/>
      <c r="EB76" s="82"/>
      <c r="EC76" s="82"/>
      <c r="ED76" s="82"/>
      <c r="EE76" s="82"/>
      <c r="EF76" s="82"/>
      <c r="EG76" s="82"/>
      <c r="EH76" s="82"/>
      <c r="EI76" s="82"/>
      <c r="EJ76" s="82"/>
      <c r="EK76" s="82"/>
      <c r="EL76" s="82"/>
      <c r="EM76" s="82"/>
      <c r="EN76" s="82"/>
      <c r="EO76" s="82"/>
      <c r="EP76" s="82"/>
      <c r="EQ76" s="82"/>
      <c r="ER76" s="82"/>
      <c r="ES76" s="82"/>
      <c r="ET76" s="82"/>
      <c r="EU76" s="82"/>
      <c r="EV76" s="82"/>
      <c r="EW76" s="82"/>
      <c r="EX76" s="82"/>
      <c r="EY76" s="82"/>
      <c r="EZ76" s="82"/>
      <c r="FA76" s="82"/>
      <c r="FB76" s="82"/>
      <c r="FC76" s="82"/>
      <c r="FD76" s="82"/>
      <c r="FE76" s="82"/>
    </row>
    <row r="77" spans="1:161" s="83" customFormat="1" ht="35.450000000000003" customHeight="1" x14ac:dyDescent="0.25">
      <c r="A77" s="561" t="s">
        <v>295</v>
      </c>
      <c r="B77" s="562"/>
      <c r="C77" s="53"/>
      <c r="D77" s="536"/>
      <c r="E77" s="53"/>
      <c r="F77" s="537"/>
      <c r="G77" s="538"/>
      <c r="H77" s="56"/>
      <c r="I77" s="573"/>
      <c r="J77" s="53"/>
      <c r="K77" s="537"/>
      <c r="L77" s="538"/>
      <c r="M77" s="68"/>
      <c r="N77" s="539"/>
      <c r="O77" s="540"/>
      <c r="P77" s="541"/>
      <c r="Q77" s="542"/>
      <c r="R77" s="543"/>
      <c r="S77" s="69"/>
      <c r="T77" s="60"/>
      <c r="U77" s="60"/>
      <c r="V77" s="82"/>
      <c r="W77" s="82"/>
      <c r="X77" s="82"/>
      <c r="Y77" s="82"/>
      <c r="Z77" s="82"/>
      <c r="AA77" s="82"/>
      <c r="AB77" s="82"/>
      <c r="AC77" s="82"/>
      <c r="AD77" s="82"/>
      <c r="AE77" s="82"/>
      <c r="AF77" s="82"/>
      <c r="AG77" s="82"/>
      <c r="AH77" s="82"/>
      <c r="AI77" s="82"/>
      <c r="AJ77" s="82"/>
      <c r="AK77" s="82"/>
      <c r="AL77" s="82"/>
      <c r="AM77" s="82"/>
      <c r="AN77" s="82"/>
      <c r="AO77" s="82"/>
      <c r="AP77" s="82"/>
      <c r="AQ77" s="82"/>
      <c r="AR77" s="82"/>
      <c r="AS77" s="82"/>
      <c r="AT77" s="82"/>
      <c r="AU77" s="82"/>
      <c r="AV77" s="82"/>
      <c r="AW77" s="82"/>
      <c r="AX77" s="82"/>
      <c r="AY77" s="82"/>
      <c r="AZ77" s="82"/>
      <c r="BA77" s="82"/>
      <c r="BB77" s="82"/>
      <c r="BC77" s="82"/>
      <c r="BD77" s="82"/>
      <c r="BE77" s="82"/>
      <c r="BF77" s="82"/>
      <c r="BG77" s="82"/>
      <c r="BH77" s="82"/>
      <c r="BI77" s="82"/>
      <c r="BJ77" s="82"/>
      <c r="BK77" s="82"/>
      <c r="BL77" s="82"/>
      <c r="BM77" s="82"/>
      <c r="BN77" s="82"/>
      <c r="BO77" s="82"/>
      <c r="BP77" s="82"/>
      <c r="BQ77" s="82"/>
      <c r="BR77" s="82"/>
      <c r="BS77" s="82"/>
      <c r="BT77" s="82"/>
      <c r="BU77" s="82"/>
      <c r="BV77" s="82"/>
      <c r="BW77" s="82"/>
      <c r="BX77" s="82"/>
      <c r="BY77" s="82"/>
      <c r="BZ77" s="82"/>
      <c r="CA77" s="82"/>
      <c r="CB77" s="82"/>
      <c r="CC77" s="82"/>
      <c r="CD77" s="82"/>
      <c r="CE77" s="82"/>
      <c r="CF77" s="82"/>
      <c r="CG77" s="82"/>
      <c r="CH77" s="82"/>
      <c r="CI77" s="82"/>
      <c r="CJ77" s="82"/>
      <c r="CK77" s="82"/>
      <c r="CL77" s="82"/>
      <c r="CM77" s="82"/>
      <c r="CN77" s="82"/>
      <c r="CO77" s="82"/>
      <c r="CP77" s="82"/>
      <c r="CQ77" s="82"/>
      <c r="CR77" s="82"/>
      <c r="CS77" s="82"/>
      <c r="CT77" s="82"/>
      <c r="CU77" s="82"/>
      <c r="CV77" s="82"/>
      <c r="CW77" s="82"/>
      <c r="CX77" s="82"/>
      <c r="CY77" s="82"/>
      <c r="CZ77" s="82"/>
      <c r="DA77" s="82"/>
      <c r="DB77" s="82"/>
      <c r="DC77" s="82"/>
      <c r="DD77" s="82"/>
      <c r="DE77" s="82"/>
      <c r="DF77" s="82"/>
      <c r="DG77" s="82"/>
      <c r="DH77" s="82"/>
      <c r="DI77" s="82"/>
      <c r="DJ77" s="82"/>
      <c r="DK77" s="82"/>
      <c r="DL77" s="82"/>
      <c r="DM77" s="82"/>
      <c r="DN77" s="82"/>
      <c r="DO77" s="82"/>
      <c r="DP77" s="82"/>
      <c r="DQ77" s="82"/>
      <c r="DR77" s="82"/>
      <c r="DS77" s="82"/>
      <c r="DT77" s="82"/>
      <c r="DU77" s="82"/>
      <c r="DV77" s="82"/>
      <c r="DW77" s="82"/>
      <c r="DX77" s="82"/>
      <c r="DY77" s="82"/>
      <c r="DZ77" s="82"/>
      <c r="EA77" s="82"/>
      <c r="EB77" s="82"/>
      <c r="EC77" s="82"/>
      <c r="ED77" s="82"/>
      <c r="EE77" s="82"/>
      <c r="EF77" s="82"/>
      <c r="EG77" s="82"/>
      <c r="EH77" s="82"/>
      <c r="EI77" s="82"/>
      <c r="EJ77" s="82"/>
      <c r="EK77" s="82"/>
      <c r="EL77" s="82"/>
      <c r="EM77" s="82"/>
      <c r="EN77" s="82"/>
      <c r="EO77" s="82"/>
      <c r="EP77" s="82"/>
      <c r="EQ77" s="82"/>
      <c r="ER77" s="82"/>
      <c r="ES77" s="82"/>
      <c r="ET77" s="82"/>
      <c r="EU77" s="82"/>
      <c r="EV77" s="82"/>
      <c r="EW77" s="82"/>
      <c r="EX77" s="82"/>
      <c r="EY77" s="82"/>
      <c r="EZ77" s="82"/>
      <c r="FA77" s="82"/>
      <c r="FB77" s="82"/>
      <c r="FC77" s="82"/>
      <c r="FD77" s="82"/>
      <c r="FE77" s="82"/>
    </row>
    <row r="78" spans="1:161" s="83" customFormat="1" ht="35.450000000000003" customHeight="1" x14ac:dyDescent="0.25">
      <c r="A78" s="561" t="s">
        <v>296</v>
      </c>
      <c r="B78" s="562"/>
      <c r="C78" s="53"/>
      <c r="D78" s="536"/>
      <c r="E78" s="53"/>
      <c r="F78" s="537"/>
      <c r="G78" s="538"/>
      <c r="H78" s="56"/>
      <c r="I78" s="573"/>
      <c r="J78" s="53"/>
      <c r="K78" s="537"/>
      <c r="L78" s="538"/>
      <c r="M78" s="68"/>
      <c r="N78" s="539"/>
      <c r="O78" s="540"/>
      <c r="P78" s="541"/>
      <c r="Q78" s="542"/>
      <c r="R78" s="543"/>
      <c r="S78" s="69"/>
      <c r="T78" s="60"/>
      <c r="U78" s="60"/>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82"/>
      <c r="AW78" s="82"/>
      <c r="AX78" s="82"/>
      <c r="AY78" s="82"/>
      <c r="AZ78" s="82"/>
      <c r="BA78" s="82"/>
      <c r="BB78" s="82"/>
      <c r="BC78" s="82"/>
      <c r="BD78" s="82"/>
      <c r="BE78" s="82"/>
      <c r="BF78" s="82"/>
      <c r="BG78" s="82"/>
      <c r="BH78" s="82"/>
      <c r="BI78" s="82"/>
      <c r="BJ78" s="82"/>
      <c r="BK78" s="82"/>
      <c r="BL78" s="82"/>
      <c r="BM78" s="82"/>
      <c r="BN78" s="82"/>
      <c r="BO78" s="82"/>
      <c r="BP78" s="82"/>
      <c r="BQ78" s="82"/>
      <c r="BR78" s="82"/>
      <c r="BS78" s="82"/>
      <c r="BT78" s="82"/>
      <c r="BU78" s="82"/>
      <c r="BV78" s="82"/>
      <c r="BW78" s="82"/>
      <c r="BX78" s="82"/>
      <c r="BY78" s="82"/>
      <c r="BZ78" s="82"/>
      <c r="CA78" s="82"/>
      <c r="CB78" s="82"/>
      <c r="CC78" s="82"/>
      <c r="CD78" s="82"/>
      <c r="CE78" s="82"/>
      <c r="CF78" s="82"/>
      <c r="CG78" s="82"/>
      <c r="CH78" s="82"/>
      <c r="CI78" s="82"/>
      <c r="CJ78" s="82"/>
      <c r="CK78" s="82"/>
      <c r="CL78" s="82"/>
      <c r="CM78" s="82"/>
      <c r="CN78" s="82"/>
      <c r="CO78" s="82"/>
      <c r="CP78" s="82"/>
      <c r="CQ78" s="82"/>
      <c r="CR78" s="82"/>
      <c r="CS78" s="82"/>
      <c r="CT78" s="82"/>
      <c r="CU78" s="82"/>
      <c r="CV78" s="82"/>
      <c r="CW78" s="82"/>
      <c r="CX78" s="82"/>
      <c r="CY78" s="82"/>
      <c r="CZ78" s="82"/>
      <c r="DA78" s="82"/>
      <c r="DB78" s="82"/>
      <c r="DC78" s="82"/>
      <c r="DD78" s="82"/>
      <c r="DE78" s="82"/>
      <c r="DF78" s="82"/>
      <c r="DG78" s="82"/>
      <c r="DH78" s="82"/>
      <c r="DI78" s="82"/>
      <c r="DJ78" s="82"/>
      <c r="DK78" s="82"/>
      <c r="DL78" s="82"/>
      <c r="DM78" s="82"/>
      <c r="DN78" s="82"/>
      <c r="DO78" s="82"/>
      <c r="DP78" s="82"/>
      <c r="DQ78" s="82"/>
      <c r="DR78" s="82"/>
      <c r="DS78" s="82"/>
      <c r="DT78" s="82"/>
      <c r="DU78" s="82"/>
      <c r="DV78" s="82"/>
      <c r="DW78" s="82"/>
      <c r="DX78" s="82"/>
      <c r="DY78" s="82"/>
      <c r="DZ78" s="82"/>
      <c r="EA78" s="82"/>
      <c r="EB78" s="82"/>
      <c r="EC78" s="82"/>
      <c r="ED78" s="82"/>
      <c r="EE78" s="82"/>
      <c r="EF78" s="82"/>
      <c r="EG78" s="82"/>
      <c r="EH78" s="82"/>
      <c r="EI78" s="82"/>
      <c r="EJ78" s="82"/>
      <c r="EK78" s="82"/>
      <c r="EL78" s="82"/>
      <c r="EM78" s="82"/>
      <c r="EN78" s="82"/>
      <c r="EO78" s="82"/>
      <c r="EP78" s="82"/>
      <c r="EQ78" s="82"/>
      <c r="ER78" s="82"/>
      <c r="ES78" s="82"/>
      <c r="ET78" s="82"/>
      <c r="EU78" s="82"/>
      <c r="EV78" s="82"/>
      <c r="EW78" s="82"/>
      <c r="EX78" s="82"/>
      <c r="EY78" s="82"/>
      <c r="EZ78" s="82"/>
      <c r="FA78" s="82"/>
      <c r="FB78" s="82"/>
      <c r="FC78" s="82"/>
      <c r="FD78" s="82"/>
      <c r="FE78" s="82"/>
    </row>
    <row r="79" spans="1:161" ht="24.75" customHeight="1" x14ac:dyDescent="0.25">
      <c r="A79" s="589" t="s">
        <v>297</v>
      </c>
      <c r="B79" s="590"/>
      <c r="C79" s="590"/>
      <c r="D79" s="112"/>
      <c r="E79" s="560"/>
      <c r="F79" s="560"/>
      <c r="G79" s="560"/>
      <c r="H79" s="113">
        <f>SUM(H75:H76)</f>
        <v>1501.61</v>
      </c>
      <c r="I79" s="112"/>
      <c r="J79" s="560"/>
      <c r="K79" s="560"/>
      <c r="L79" s="560"/>
      <c r="M79" s="113">
        <f>SUM(M75:M76)</f>
        <v>0</v>
      </c>
      <c r="N79" s="114"/>
      <c r="O79" s="115"/>
      <c r="P79" s="116"/>
      <c r="Q79" s="115"/>
      <c r="R79" s="117">
        <f>SUM(R75:R76)</f>
        <v>0</v>
      </c>
      <c r="S79" s="118">
        <f>SUM(S75:S76)</f>
        <v>1501.61</v>
      </c>
      <c r="T79" s="78">
        <f>SUM(T75:T76)</f>
        <v>0</v>
      </c>
      <c r="U79" s="78">
        <f t="shared" si="16"/>
        <v>1501.61</v>
      </c>
    </row>
    <row r="80" spans="1:161" ht="24.75" customHeight="1" x14ac:dyDescent="0.25">
      <c r="A80" s="46" t="s">
        <v>168</v>
      </c>
      <c r="B80" s="80"/>
      <c r="C80" s="47" t="s">
        <v>169</v>
      </c>
      <c r="D80" s="153"/>
      <c r="E80" s="47"/>
      <c r="F80" s="47"/>
      <c r="G80" s="47"/>
      <c r="H80" s="81">
        <f>SUM(H19+H23+H40+H49+H56+H65+H72+H79)</f>
        <v>268012.61</v>
      </c>
      <c r="I80" s="153"/>
      <c r="J80" s="47"/>
      <c r="K80" s="47"/>
      <c r="L80" s="47"/>
      <c r="M80" s="81">
        <f>SUM(M19+M23+M40+M49+M56+M65+M72+M79)</f>
        <v>79091</v>
      </c>
      <c r="N80" s="139"/>
      <c r="O80" s="140"/>
      <c r="P80" s="141"/>
      <c r="Q80" s="140"/>
      <c r="R80" s="307">
        <f>SUM(R19+R23+R40+R49+R56+R65+R72+R79)</f>
        <v>62260</v>
      </c>
      <c r="S80" s="154">
        <f>SUM(S19,S23,S40,S49,S56,S65,S72,S79)</f>
        <v>409363.61</v>
      </c>
      <c r="T80" s="48">
        <f>SUM(T19,T23,T40,T49,T56,T65,T72,T79)</f>
        <v>100</v>
      </c>
      <c r="U80" s="48">
        <f t="shared" si="16"/>
        <v>409463.61</v>
      </c>
    </row>
    <row r="81" spans="1:21" ht="80.25" customHeight="1" x14ac:dyDescent="0.25">
      <c r="A81" s="46" t="s">
        <v>170</v>
      </c>
      <c r="B81" s="80"/>
      <c r="C81" s="47" t="s">
        <v>298</v>
      </c>
      <c r="D81" s="153"/>
      <c r="E81" s="47"/>
      <c r="F81" s="47"/>
      <c r="G81" s="47"/>
      <c r="H81" s="283">
        <f>SUM(H80*0.15)</f>
        <v>40201.891499999998</v>
      </c>
      <c r="I81" s="153"/>
      <c r="J81" s="47"/>
      <c r="K81" s="47"/>
      <c r="L81" s="47"/>
      <c r="M81" s="283">
        <f>SUM(M80*0.15)</f>
        <v>11863.65</v>
      </c>
      <c r="N81" s="312"/>
      <c r="O81" s="313"/>
      <c r="P81" s="313"/>
      <c r="Q81" s="313"/>
      <c r="R81" s="314">
        <f>SUM(R80*0.15)</f>
        <v>9339</v>
      </c>
      <c r="S81" s="284">
        <f>SUM(H81+M81+R81)</f>
        <v>61404.541499999999</v>
      </c>
      <c r="T81" s="48">
        <v>0</v>
      </c>
      <c r="U81" s="285">
        <f t="shared" si="16"/>
        <v>61404.541499999999</v>
      </c>
    </row>
    <row r="82" spans="1:21" ht="49.5" customHeight="1" thickBot="1" x14ac:dyDescent="0.3">
      <c r="A82" s="46" t="s">
        <v>172</v>
      </c>
      <c r="B82" s="80"/>
      <c r="C82" s="47" t="s">
        <v>299</v>
      </c>
      <c r="D82" s="155"/>
      <c r="E82" s="156"/>
      <c r="F82" s="156"/>
      <c r="G82" s="156"/>
      <c r="H82" s="157">
        <f>SUM(H80:H81)</f>
        <v>308214.50150000001</v>
      </c>
      <c r="I82" s="155"/>
      <c r="J82" s="156"/>
      <c r="K82" s="156"/>
      <c r="L82" s="156"/>
      <c r="M82" s="157">
        <f>SUM(M80+M81)</f>
        <v>90954.65</v>
      </c>
      <c r="N82" s="308" t="s">
        <v>300</v>
      </c>
      <c r="O82" s="309"/>
      <c r="P82" s="310"/>
      <c r="Q82" s="309"/>
      <c r="R82" s="311">
        <f>SUM(R80+R81)</f>
        <v>71599</v>
      </c>
      <c r="S82" s="154">
        <f>SUM(S80:S81)</f>
        <v>470768.15149999998</v>
      </c>
      <c r="T82" s="48">
        <f>SUM(T80:T81)</f>
        <v>100</v>
      </c>
      <c r="U82" s="48">
        <f t="shared" si="16"/>
        <v>470868.15149999998</v>
      </c>
    </row>
    <row r="83" spans="1:21" ht="24.75" customHeight="1" x14ac:dyDescent="0.25">
      <c r="A83" s="600" t="s">
        <v>301</v>
      </c>
      <c r="B83" s="600"/>
      <c r="C83" s="600"/>
      <c r="D83" s="600"/>
      <c r="E83" s="600"/>
      <c r="F83" s="600"/>
      <c r="G83" s="600"/>
      <c r="H83" s="600"/>
      <c r="I83" s="600"/>
      <c r="J83" s="600"/>
      <c r="K83" s="600"/>
      <c r="L83" s="600"/>
      <c r="M83" s="600"/>
      <c r="N83" s="600"/>
      <c r="O83" s="600"/>
      <c r="P83" s="600"/>
      <c r="Q83" s="600"/>
      <c r="R83" s="600"/>
      <c r="S83" s="600"/>
      <c r="T83" s="600"/>
      <c r="U83" s="600"/>
    </row>
  </sheetData>
  <mergeCells count="121">
    <mergeCell ref="D58:H58"/>
    <mergeCell ref="I58:M58"/>
    <mergeCell ref="N58:R58"/>
    <mergeCell ref="S58:U58"/>
    <mergeCell ref="S62:U62"/>
    <mergeCell ref="S9:U9"/>
    <mergeCell ref="S16:U16"/>
    <mergeCell ref="S25:U25"/>
    <mergeCell ref="S30:U30"/>
    <mergeCell ref="S31:U31"/>
    <mergeCell ref="S26:U26"/>
    <mergeCell ref="S42:U42"/>
    <mergeCell ref="S43:U43"/>
    <mergeCell ref="S46:U46"/>
    <mergeCell ref="S51:U51"/>
    <mergeCell ref="D54:H54"/>
    <mergeCell ref="I54:M54"/>
    <mergeCell ref="N54:R54"/>
    <mergeCell ref="S54:U54"/>
    <mergeCell ref="N46:R46"/>
    <mergeCell ref="D43:H43"/>
    <mergeCell ref="I43:M43"/>
    <mergeCell ref="N43:R43"/>
    <mergeCell ref="S52:U52"/>
    <mergeCell ref="D51:H51"/>
    <mergeCell ref="I51:M51"/>
    <mergeCell ref="N51:R51"/>
    <mergeCell ref="A46:C46"/>
    <mergeCell ref="D46:H46"/>
    <mergeCell ref="I46:M46"/>
    <mergeCell ref="A47:B47"/>
    <mergeCell ref="D52:H52"/>
    <mergeCell ref="I52:M52"/>
    <mergeCell ref="N52:R52"/>
    <mergeCell ref="D63:H63"/>
    <mergeCell ref="I63:M63"/>
    <mergeCell ref="N63:R63"/>
    <mergeCell ref="S63:U63"/>
    <mergeCell ref="D74:H74"/>
    <mergeCell ref="I74:M74"/>
    <mergeCell ref="N74:R74"/>
    <mergeCell ref="S74:U74"/>
    <mergeCell ref="D60:H60"/>
    <mergeCell ref="I60:M60"/>
    <mergeCell ref="N60:R60"/>
    <mergeCell ref="S60:U60"/>
    <mergeCell ref="D36:H36"/>
    <mergeCell ref="I36:M36"/>
    <mergeCell ref="N36:R36"/>
    <mergeCell ref="A21:B21"/>
    <mergeCell ref="A22:B22"/>
    <mergeCell ref="D26:H26"/>
    <mergeCell ref="I26:M26"/>
    <mergeCell ref="N26:R26"/>
    <mergeCell ref="D35:H35"/>
    <mergeCell ref="I35:M35"/>
    <mergeCell ref="N35:R35"/>
    <mergeCell ref="S36:U36"/>
    <mergeCell ref="A37:B37"/>
    <mergeCell ref="A38:B38"/>
    <mergeCell ref="A1:U1"/>
    <mergeCell ref="A2:U2"/>
    <mergeCell ref="A4:U4"/>
    <mergeCell ref="N6:Q6"/>
    <mergeCell ref="S6:S7"/>
    <mergeCell ref="A6:C7"/>
    <mergeCell ref="M6:M7"/>
    <mergeCell ref="R6:R7"/>
    <mergeCell ref="I6:L6"/>
    <mergeCell ref="H6:H7"/>
    <mergeCell ref="D6:G6"/>
    <mergeCell ref="A15:B15"/>
    <mergeCell ref="A19:C19"/>
    <mergeCell ref="D9:H9"/>
    <mergeCell ref="I9:M9"/>
    <mergeCell ref="D30:H30"/>
    <mergeCell ref="I30:M30"/>
    <mergeCell ref="N30:R30"/>
    <mergeCell ref="D31:H31"/>
    <mergeCell ref="I31:M31"/>
    <mergeCell ref="N31:R31"/>
    <mergeCell ref="A83:U83"/>
    <mergeCell ref="A3:U3"/>
    <mergeCell ref="A69:B69"/>
    <mergeCell ref="A64:B64"/>
    <mergeCell ref="A79:C79"/>
    <mergeCell ref="A76:B76"/>
    <mergeCell ref="T6:T7"/>
    <mergeCell ref="A61:B61"/>
    <mergeCell ref="U6:U7"/>
    <mergeCell ref="A75:B75"/>
    <mergeCell ref="A65:C65"/>
    <mergeCell ref="A14:B14"/>
    <mergeCell ref="A27:B27"/>
    <mergeCell ref="A17:B17"/>
    <mergeCell ref="A23:C23"/>
    <mergeCell ref="A63:C63"/>
    <mergeCell ref="N9:R9"/>
    <mergeCell ref="D16:H16"/>
    <mergeCell ref="I16:M16"/>
    <mergeCell ref="N16:R16"/>
    <mergeCell ref="A74:C74"/>
    <mergeCell ref="A36:C36"/>
    <mergeCell ref="A43:C43"/>
    <mergeCell ref="A52:C52"/>
    <mergeCell ref="A60:C60"/>
    <mergeCell ref="A40:C40"/>
    <mergeCell ref="A49:C49"/>
    <mergeCell ref="A56:C56"/>
    <mergeCell ref="A39:B39"/>
    <mergeCell ref="A44:B44"/>
    <mergeCell ref="A53:B53"/>
    <mergeCell ref="A29:B29"/>
    <mergeCell ref="A32:B32"/>
    <mergeCell ref="A33:B33"/>
    <mergeCell ref="A34:B34"/>
    <mergeCell ref="A31:C31"/>
    <mergeCell ref="A54:C54"/>
    <mergeCell ref="A55:B55"/>
    <mergeCell ref="A48:B48"/>
    <mergeCell ref="A51:B51"/>
  </mergeCells>
  <pageMargins left="0.25" right="0.25" top="0.25" bottom="0.25" header="0.05" footer="0.05"/>
  <pageSetup scale="41" fitToHeight="0" orientation="landscape" r:id="rId1"/>
  <colBreaks count="2" manualBreakCount="2">
    <brk id="8" max="54" man="1"/>
    <brk id="13" max="54"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O65"/>
  <sheetViews>
    <sheetView view="pageBreakPreview" zoomScaleNormal="100" zoomScaleSheetLayoutView="100" workbookViewId="0">
      <selection activeCell="F60" sqref="F60"/>
    </sheetView>
  </sheetViews>
  <sheetFormatPr defaultColWidth="9.140625" defaultRowHeight="15.75" x14ac:dyDescent="0.25"/>
  <cols>
    <col min="1" max="1" width="4.42578125" style="40" bestFit="1" customWidth="1"/>
    <col min="2" max="2" width="2.140625" style="40" customWidth="1"/>
    <col min="3" max="3" width="35.5703125" style="27" customWidth="1"/>
    <col min="4" max="4" width="13.140625" style="27" customWidth="1"/>
    <col min="5" max="5" width="10.42578125" style="27" customWidth="1"/>
    <col min="6" max="6" width="14" style="27" customWidth="1"/>
    <col min="7" max="7" width="10.85546875" style="27" customWidth="1"/>
    <col min="8" max="8" width="14.5703125" style="27" customWidth="1"/>
    <col min="9" max="9" width="11.85546875" style="27" customWidth="1"/>
    <col min="10" max="10" width="14.5703125" style="27" customWidth="1"/>
    <col min="11" max="16384" width="9.140625" style="27"/>
  </cols>
  <sheetData>
    <row r="1" spans="1:145" x14ac:dyDescent="0.25">
      <c r="A1" s="619" t="s">
        <v>302</v>
      </c>
      <c r="B1" s="619"/>
      <c r="C1" s="619"/>
      <c r="D1" s="619"/>
      <c r="E1" s="619"/>
      <c r="F1" s="619"/>
      <c r="G1" s="619"/>
      <c r="H1" s="619"/>
      <c r="I1" s="619"/>
      <c r="J1" s="619"/>
    </row>
    <row r="2" spans="1:145" ht="12.75" customHeight="1" x14ac:dyDescent="0.25">
      <c r="A2" s="690" t="s">
        <v>303</v>
      </c>
      <c r="B2" s="690"/>
      <c r="C2" s="690"/>
      <c r="D2" s="690"/>
      <c r="E2" s="690"/>
      <c r="F2" s="690" t="s">
        <v>145</v>
      </c>
      <c r="G2" s="690"/>
      <c r="H2" s="690"/>
      <c r="I2" s="690"/>
      <c r="J2" s="690"/>
    </row>
    <row r="3" spans="1:145" ht="12.75" customHeight="1" x14ac:dyDescent="0.25">
      <c r="A3" s="690" t="s">
        <v>146</v>
      </c>
      <c r="B3" s="690"/>
      <c r="C3" s="690"/>
      <c r="D3" s="690"/>
      <c r="E3" s="690"/>
      <c r="F3" s="690" t="s">
        <v>146</v>
      </c>
      <c r="G3" s="690"/>
      <c r="H3" s="690"/>
      <c r="I3" s="690"/>
      <c r="J3" s="690"/>
    </row>
    <row r="4" spans="1:145" ht="12.75" customHeight="1" x14ac:dyDescent="0.25">
      <c r="A4" s="690" t="s">
        <v>147</v>
      </c>
      <c r="B4" s="690"/>
      <c r="C4" s="690"/>
      <c r="D4" s="690"/>
      <c r="E4" s="690"/>
      <c r="F4" s="690" t="s">
        <v>146</v>
      </c>
      <c r="G4" s="690"/>
      <c r="H4" s="690"/>
      <c r="I4" s="690"/>
      <c r="J4" s="690"/>
    </row>
    <row r="5" spans="1:145" ht="3.75" customHeight="1" thickBot="1" x14ac:dyDescent="0.3"/>
    <row r="6" spans="1:145" x14ac:dyDescent="0.25">
      <c r="A6" s="691" t="s">
        <v>148</v>
      </c>
      <c r="B6" s="692"/>
      <c r="C6" s="693"/>
      <c r="D6" s="697" t="s">
        <v>304</v>
      </c>
      <c r="E6" s="698"/>
      <c r="F6" s="698"/>
      <c r="G6" s="699"/>
      <c r="H6" s="691" t="s">
        <v>305</v>
      </c>
      <c r="I6" s="698" t="s">
        <v>306</v>
      </c>
      <c r="J6" s="699" t="s">
        <v>183</v>
      </c>
    </row>
    <row r="7" spans="1:145" ht="45" customHeight="1" thickBot="1" x14ac:dyDescent="0.3">
      <c r="A7" s="694"/>
      <c r="B7" s="695"/>
      <c r="C7" s="696"/>
      <c r="D7" s="397" t="s">
        <v>184</v>
      </c>
      <c r="E7" s="582" t="s">
        <v>185</v>
      </c>
      <c r="F7" s="582" t="s">
        <v>307</v>
      </c>
      <c r="G7" s="583" t="s">
        <v>186</v>
      </c>
      <c r="H7" s="694"/>
      <c r="I7" s="700"/>
      <c r="J7" s="701"/>
    </row>
    <row r="8" spans="1:145" s="162" customFormat="1" ht="44.25" customHeight="1" thickBot="1" x14ac:dyDescent="0.3">
      <c r="A8" s="416" t="s">
        <v>152</v>
      </c>
      <c r="B8" s="417"/>
      <c r="C8" s="418" t="s">
        <v>153</v>
      </c>
      <c r="D8" s="437" t="s">
        <v>308</v>
      </c>
      <c r="E8" s="438" t="s">
        <v>190</v>
      </c>
      <c r="F8" s="438" t="s">
        <v>309</v>
      </c>
      <c r="G8" s="439" t="s">
        <v>192</v>
      </c>
      <c r="H8" s="431"/>
      <c r="I8" s="432"/>
      <c r="J8" s="433"/>
      <c r="K8" s="161"/>
    </row>
    <row r="9" spans="1:145" x14ac:dyDescent="0.25">
      <c r="A9" s="413" t="s">
        <v>194</v>
      </c>
      <c r="B9" s="414"/>
      <c r="C9" s="415" t="s">
        <v>195</v>
      </c>
      <c r="D9" s="733"/>
      <c r="E9" s="717"/>
      <c r="F9" s="717"/>
      <c r="G9" s="717"/>
      <c r="H9" s="716"/>
      <c r="I9" s="717"/>
      <c r="J9" s="718"/>
    </row>
    <row r="10" spans="1:145" x14ac:dyDescent="0.25">
      <c r="A10" s="702" t="s">
        <v>200</v>
      </c>
      <c r="B10" s="592"/>
      <c r="C10" s="53" t="s">
        <v>201</v>
      </c>
      <c r="D10" s="398">
        <v>12</v>
      </c>
      <c r="E10" s="185">
        <v>1</v>
      </c>
      <c r="F10" s="189">
        <v>100</v>
      </c>
      <c r="G10" s="324">
        <v>1</v>
      </c>
      <c r="H10" s="316">
        <f>D10*E10*F10*G10</f>
        <v>1200</v>
      </c>
      <c r="I10" s="187">
        <v>100</v>
      </c>
      <c r="J10" s="317">
        <f>H10+I10</f>
        <v>1300</v>
      </c>
    </row>
    <row r="11" spans="1:145" x14ac:dyDescent="0.25">
      <c r="A11" s="702" t="s">
        <v>202</v>
      </c>
      <c r="B11" s="592"/>
      <c r="C11" s="61" t="s">
        <v>203</v>
      </c>
      <c r="D11" s="399"/>
      <c r="E11" s="57"/>
      <c r="F11" s="266"/>
      <c r="G11" s="325"/>
      <c r="H11" s="316">
        <f>D11*E11*F11*G11</f>
        <v>0</v>
      </c>
      <c r="I11" s="188"/>
      <c r="J11" s="318">
        <f>H11+I11</f>
        <v>0</v>
      </c>
    </row>
    <row r="12" spans="1:145" x14ac:dyDescent="0.25">
      <c r="A12" s="326" t="s">
        <v>204</v>
      </c>
      <c r="B12" s="65"/>
      <c r="C12" s="66" t="s">
        <v>310</v>
      </c>
      <c r="D12" s="748"/>
      <c r="E12" s="614"/>
      <c r="F12" s="614"/>
      <c r="G12" s="614"/>
      <c r="H12" s="740"/>
      <c r="I12" s="608"/>
      <c r="J12" s="741"/>
    </row>
    <row r="13" spans="1:145" x14ac:dyDescent="0.25">
      <c r="A13" s="702" t="s">
        <v>206</v>
      </c>
      <c r="B13" s="592"/>
      <c r="C13" s="53"/>
      <c r="D13" s="400">
        <v>12</v>
      </c>
      <c r="E13" s="190">
        <v>1</v>
      </c>
      <c r="F13" s="191">
        <v>100</v>
      </c>
      <c r="G13" s="327">
        <v>1</v>
      </c>
      <c r="H13" s="316">
        <f>D13*E13*F13*G13</f>
        <v>1200</v>
      </c>
      <c r="I13" s="186"/>
      <c r="J13" s="319">
        <f>H13+I13</f>
        <v>1200</v>
      </c>
    </row>
    <row r="14" spans="1:145" s="165" customFormat="1" ht="16.5" thickBot="1" x14ac:dyDescent="0.3">
      <c r="A14" s="731" t="s">
        <v>210</v>
      </c>
      <c r="B14" s="732"/>
      <c r="C14" s="732"/>
      <c r="D14" s="401"/>
      <c r="E14" s="328"/>
      <c r="F14" s="329"/>
      <c r="G14" s="330"/>
      <c r="H14" s="320">
        <f>SUM(H10:H13)</f>
        <v>2400</v>
      </c>
      <c r="I14" s="321">
        <f>SUM(I10:I13)</f>
        <v>100</v>
      </c>
      <c r="J14" s="322">
        <f>H14+I14</f>
        <v>2500</v>
      </c>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row>
    <row r="15" spans="1:145" s="168" customFormat="1" ht="51" customHeight="1" thickBot="1" x14ac:dyDescent="0.3">
      <c r="A15" s="416" t="s">
        <v>154</v>
      </c>
      <c r="B15" s="419"/>
      <c r="C15" s="418" t="s">
        <v>155</v>
      </c>
      <c r="D15" s="437" t="s">
        <v>311</v>
      </c>
      <c r="E15" s="438" t="s">
        <v>211</v>
      </c>
      <c r="F15" s="438" t="s">
        <v>309</v>
      </c>
      <c r="G15" s="439" t="s">
        <v>192</v>
      </c>
      <c r="H15" s="428"/>
      <c r="I15" s="429"/>
      <c r="J15" s="430"/>
      <c r="K15" s="167"/>
      <c r="L15" s="167"/>
      <c r="M15" s="167"/>
      <c r="N15" s="167"/>
      <c r="O15" s="167"/>
      <c r="P15" s="167"/>
      <c r="Q15" s="167"/>
      <c r="R15" s="167"/>
      <c r="S15" s="167"/>
      <c r="T15" s="167"/>
      <c r="U15" s="167"/>
      <c r="V15" s="167"/>
      <c r="W15" s="167"/>
      <c r="X15" s="167"/>
      <c r="Y15" s="167"/>
      <c r="Z15" s="167"/>
      <c r="AA15" s="167"/>
      <c r="AB15" s="167"/>
      <c r="AC15" s="167"/>
      <c r="AD15" s="167"/>
      <c r="AE15" s="167"/>
      <c r="AF15" s="167"/>
      <c r="AG15" s="167"/>
      <c r="AH15" s="167"/>
      <c r="AI15" s="167"/>
      <c r="AJ15" s="167"/>
      <c r="AK15" s="167"/>
      <c r="AL15" s="167"/>
      <c r="AM15" s="167"/>
      <c r="AN15" s="167"/>
      <c r="AO15" s="167"/>
      <c r="AP15" s="167"/>
      <c r="AQ15" s="167"/>
      <c r="AR15" s="167"/>
      <c r="AS15" s="167"/>
      <c r="AT15" s="167"/>
      <c r="AU15" s="167"/>
      <c r="AV15" s="167"/>
      <c r="AW15" s="167"/>
      <c r="AX15" s="167"/>
      <c r="AY15" s="167"/>
      <c r="AZ15" s="167"/>
      <c r="BA15" s="167"/>
      <c r="BB15" s="167"/>
      <c r="BC15" s="167"/>
      <c r="BD15" s="167"/>
      <c r="BE15" s="167"/>
      <c r="BF15" s="167"/>
      <c r="BG15" s="167"/>
      <c r="BH15" s="167"/>
      <c r="BI15" s="167"/>
      <c r="BJ15" s="167"/>
      <c r="BK15" s="167"/>
      <c r="BL15" s="167"/>
      <c r="BM15" s="167"/>
      <c r="BN15" s="167"/>
      <c r="BO15" s="167"/>
      <c r="BP15" s="167"/>
      <c r="BQ15" s="167"/>
      <c r="BR15" s="167"/>
      <c r="BS15" s="167"/>
      <c r="BT15" s="167"/>
      <c r="BU15" s="167"/>
      <c r="BV15" s="167"/>
      <c r="BW15" s="167"/>
      <c r="BX15" s="167"/>
      <c r="BY15" s="167"/>
      <c r="BZ15" s="167"/>
      <c r="CA15" s="167"/>
      <c r="CB15" s="167"/>
      <c r="CC15" s="167"/>
      <c r="CD15" s="167"/>
      <c r="CE15" s="167"/>
      <c r="CF15" s="167"/>
      <c r="CG15" s="167"/>
      <c r="CH15" s="167"/>
      <c r="CI15" s="167"/>
      <c r="CJ15" s="167"/>
      <c r="CK15" s="167"/>
      <c r="CL15" s="167"/>
      <c r="CM15" s="167"/>
      <c r="CN15" s="167"/>
      <c r="CO15" s="167"/>
      <c r="CP15" s="167"/>
      <c r="CQ15" s="167"/>
      <c r="CR15" s="167"/>
      <c r="CS15" s="167"/>
      <c r="CT15" s="167"/>
      <c r="CU15" s="167"/>
      <c r="CV15" s="167"/>
      <c r="CW15" s="167"/>
      <c r="CX15" s="167"/>
      <c r="CY15" s="167"/>
      <c r="CZ15" s="167"/>
      <c r="DA15" s="167"/>
      <c r="DB15" s="167"/>
      <c r="DC15" s="167"/>
      <c r="DD15" s="167"/>
      <c r="DE15" s="167"/>
      <c r="DF15" s="167"/>
      <c r="DG15" s="167"/>
      <c r="DH15" s="167"/>
      <c r="DI15" s="167"/>
      <c r="DJ15" s="167"/>
      <c r="DK15" s="167"/>
      <c r="DL15" s="167"/>
      <c r="DM15" s="167"/>
      <c r="DN15" s="167"/>
      <c r="DO15" s="167"/>
      <c r="DP15" s="167"/>
      <c r="DQ15" s="167"/>
      <c r="DR15" s="167"/>
      <c r="DS15" s="167"/>
      <c r="DT15" s="167"/>
      <c r="DU15" s="167"/>
      <c r="DV15" s="167"/>
      <c r="DW15" s="167"/>
      <c r="DX15" s="167"/>
      <c r="DY15" s="167"/>
      <c r="DZ15" s="167"/>
      <c r="EA15" s="167"/>
      <c r="EB15" s="167"/>
      <c r="EC15" s="167"/>
      <c r="ED15" s="167"/>
      <c r="EE15" s="167"/>
      <c r="EF15" s="167"/>
      <c r="EG15" s="167"/>
      <c r="EH15" s="167"/>
      <c r="EI15" s="167"/>
      <c r="EJ15" s="167"/>
      <c r="EK15" s="167"/>
      <c r="EL15" s="167"/>
      <c r="EM15" s="167"/>
      <c r="EN15" s="167"/>
      <c r="EO15" s="167"/>
    </row>
    <row r="16" spans="1:145" ht="28.9" customHeight="1" x14ac:dyDescent="0.25">
      <c r="A16" s="705" t="s">
        <v>212</v>
      </c>
      <c r="B16" s="604"/>
      <c r="C16" s="61" t="s">
        <v>312</v>
      </c>
      <c r="D16" s="402">
        <v>12</v>
      </c>
      <c r="E16" s="287">
        <v>0.06</v>
      </c>
      <c r="F16" s="290">
        <v>500</v>
      </c>
      <c r="G16" s="339">
        <v>1</v>
      </c>
      <c r="H16" s="434">
        <f>D16*E16*F16*G16</f>
        <v>360</v>
      </c>
      <c r="I16" s="435"/>
      <c r="J16" s="436">
        <f>H16+I16</f>
        <v>360</v>
      </c>
    </row>
    <row r="17" spans="1:145" x14ac:dyDescent="0.25">
      <c r="A17" s="702" t="s">
        <v>214</v>
      </c>
      <c r="B17" s="592"/>
      <c r="C17" s="61" t="s">
        <v>313</v>
      </c>
      <c r="D17" s="403"/>
      <c r="E17" s="288"/>
      <c r="F17" s="289"/>
      <c r="G17" s="340"/>
      <c r="H17" s="342">
        <f>D17*E17*F17*G17</f>
        <v>0</v>
      </c>
      <c r="I17" s="331"/>
      <c r="J17" s="318">
        <f>H17+I17</f>
        <v>0</v>
      </c>
    </row>
    <row r="18" spans="1:145" s="171" customFormat="1" ht="16.5" thickBot="1" x14ac:dyDescent="0.3">
      <c r="A18" s="703" t="s">
        <v>216</v>
      </c>
      <c r="B18" s="704"/>
      <c r="C18" s="704"/>
      <c r="D18" s="404"/>
      <c r="E18" s="337"/>
      <c r="F18" s="338"/>
      <c r="G18" s="341"/>
      <c r="H18" s="343">
        <f>SUM(H16:H17)</f>
        <v>360</v>
      </c>
      <c r="I18" s="344">
        <f>SUM(I16:I17)</f>
        <v>0</v>
      </c>
      <c r="J18" s="345">
        <f>H18+I18</f>
        <v>360</v>
      </c>
      <c r="K18" s="170"/>
      <c r="L18" s="170"/>
      <c r="M18" s="170"/>
      <c r="N18" s="170"/>
      <c r="O18" s="170"/>
      <c r="P18" s="170"/>
      <c r="Q18" s="170"/>
      <c r="R18" s="170"/>
      <c r="S18" s="170"/>
      <c r="T18" s="170"/>
      <c r="U18" s="170"/>
      <c r="V18" s="170"/>
      <c r="W18" s="170"/>
      <c r="X18" s="170"/>
      <c r="Y18" s="170"/>
      <c r="Z18" s="170"/>
      <c r="AA18" s="170"/>
      <c r="AB18" s="170"/>
      <c r="AC18" s="170"/>
      <c r="AD18" s="170"/>
      <c r="AE18" s="170"/>
      <c r="AF18" s="170"/>
      <c r="AG18" s="170"/>
      <c r="AH18" s="170"/>
      <c r="AI18" s="170"/>
      <c r="AJ18" s="170"/>
      <c r="AK18" s="170"/>
      <c r="AL18" s="170"/>
      <c r="AM18" s="170"/>
      <c r="AN18" s="170"/>
      <c r="AO18" s="170"/>
      <c r="AP18" s="170"/>
      <c r="AQ18" s="170"/>
      <c r="AR18" s="170"/>
      <c r="AS18" s="170"/>
      <c r="AT18" s="170"/>
      <c r="AU18" s="170"/>
      <c r="AV18" s="170"/>
      <c r="AW18" s="170"/>
      <c r="AX18" s="170"/>
      <c r="AY18" s="170"/>
      <c r="AZ18" s="170"/>
      <c r="BA18" s="170"/>
      <c r="BB18" s="170"/>
      <c r="BC18" s="170"/>
      <c r="BD18" s="170"/>
      <c r="BE18" s="170"/>
      <c r="BF18" s="170"/>
      <c r="BG18" s="170"/>
      <c r="BH18" s="170"/>
      <c r="BI18" s="170"/>
      <c r="BJ18" s="170"/>
      <c r="BK18" s="170"/>
      <c r="BL18" s="170"/>
      <c r="BM18" s="170"/>
      <c r="BN18" s="170"/>
      <c r="BO18" s="170"/>
      <c r="BP18" s="170"/>
      <c r="BQ18" s="170"/>
      <c r="BR18" s="170"/>
      <c r="BS18" s="170"/>
      <c r="BT18" s="170"/>
      <c r="BU18" s="170"/>
      <c r="BV18" s="170"/>
      <c r="BW18" s="170"/>
      <c r="BX18" s="170"/>
      <c r="BY18" s="170"/>
      <c r="BZ18" s="170"/>
      <c r="CA18" s="170"/>
      <c r="CB18" s="170"/>
      <c r="CC18" s="170"/>
      <c r="CD18" s="170"/>
      <c r="CE18" s="170"/>
      <c r="CF18" s="170"/>
      <c r="CG18" s="170"/>
      <c r="CH18" s="170"/>
      <c r="CI18" s="170"/>
      <c r="CJ18" s="170"/>
      <c r="CK18" s="170"/>
      <c r="CL18" s="170"/>
      <c r="CM18" s="170"/>
      <c r="CN18" s="170"/>
      <c r="CO18" s="170"/>
      <c r="CP18" s="170"/>
      <c r="CQ18" s="170"/>
      <c r="CR18" s="170"/>
      <c r="CS18" s="170"/>
      <c r="CT18" s="170"/>
      <c r="CU18" s="170"/>
      <c r="CV18" s="170"/>
      <c r="CW18" s="170"/>
      <c r="CX18" s="170"/>
      <c r="CY18" s="170"/>
      <c r="CZ18" s="170"/>
      <c r="DA18" s="170"/>
      <c r="DB18" s="170"/>
      <c r="DC18" s="170"/>
      <c r="DD18" s="170"/>
      <c r="DE18" s="170"/>
      <c r="DF18" s="170"/>
      <c r="DG18" s="170"/>
      <c r="DH18" s="170"/>
      <c r="DI18" s="170"/>
      <c r="DJ18" s="170"/>
      <c r="DK18" s="170"/>
      <c r="DL18" s="170"/>
      <c r="DM18" s="170"/>
      <c r="DN18" s="170"/>
      <c r="DO18" s="170"/>
      <c r="DP18" s="170"/>
      <c r="DQ18" s="170"/>
      <c r="DR18" s="170"/>
      <c r="DS18" s="170"/>
      <c r="DT18" s="170"/>
      <c r="DU18" s="170"/>
      <c r="DV18" s="170"/>
      <c r="DW18" s="170"/>
      <c r="DX18" s="170"/>
      <c r="DY18" s="170"/>
      <c r="DZ18" s="170"/>
      <c r="EA18" s="170"/>
      <c r="EB18" s="170"/>
      <c r="EC18" s="170"/>
      <c r="ED18" s="170"/>
      <c r="EE18" s="170"/>
      <c r="EF18" s="170"/>
      <c r="EG18" s="170"/>
      <c r="EH18" s="170"/>
      <c r="EI18" s="170"/>
      <c r="EJ18" s="170"/>
      <c r="EK18" s="170"/>
      <c r="EL18" s="170"/>
      <c r="EM18" s="170"/>
      <c r="EN18" s="170"/>
      <c r="EO18" s="170"/>
    </row>
    <row r="19" spans="1:145" s="168" customFormat="1" ht="18" customHeight="1" thickBot="1" x14ac:dyDescent="0.3">
      <c r="A19" s="416" t="s">
        <v>156</v>
      </c>
      <c r="B19" s="419"/>
      <c r="C19" s="418" t="s">
        <v>157</v>
      </c>
      <c r="D19" s="437" t="s">
        <v>217</v>
      </c>
      <c r="E19" s="438" t="s">
        <v>314</v>
      </c>
      <c r="F19" s="441" t="s">
        <v>219</v>
      </c>
      <c r="G19" s="439" t="s">
        <v>220</v>
      </c>
      <c r="H19" s="428"/>
      <c r="I19" s="429"/>
      <c r="J19" s="430"/>
      <c r="K19" s="167"/>
      <c r="L19" s="167"/>
      <c r="M19" s="167"/>
      <c r="N19" s="167"/>
      <c r="O19" s="167"/>
      <c r="P19" s="167"/>
      <c r="Q19" s="167"/>
      <c r="R19" s="167"/>
      <c r="S19" s="167"/>
      <c r="T19" s="167"/>
      <c r="U19" s="167"/>
      <c r="V19" s="167"/>
      <c r="W19" s="167"/>
      <c r="X19" s="167"/>
      <c r="Y19" s="167"/>
      <c r="Z19" s="167"/>
      <c r="AA19" s="167"/>
      <c r="AB19" s="167"/>
      <c r="AC19" s="167"/>
      <c r="AD19" s="167"/>
      <c r="AE19" s="167"/>
      <c r="AF19" s="167"/>
      <c r="AG19" s="167"/>
      <c r="AH19" s="167"/>
      <c r="AI19" s="167"/>
      <c r="AJ19" s="167"/>
      <c r="AK19" s="167"/>
      <c r="AL19" s="167"/>
      <c r="AM19" s="167"/>
      <c r="AN19" s="167"/>
      <c r="AO19" s="167"/>
      <c r="AP19" s="167"/>
      <c r="AQ19" s="167"/>
      <c r="AR19" s="167"/>
      <c r="AS19" s="167"/>
      <c r="AT19" s="167"/>
      <c r="AU19" s="167"/>
      <c r="AV19" s="167"/>
      <c r="AW19" s="167"/>
      <c r="AX19" s="167"/>
      <c r="AY19" s="167"/>
      <c r="AZ19" s="167"/>
      <c r="BA19" s="167"/>
      <c r="BB19" s="167"/>
      <c r="BC19" s="167"/>
      <c r="BD19" s="167"/>
      <c r="BE19" s="167"/>
      <c r="BF19" s="167"/>
      <c r="BG19" s="167"/>
      <c r="BH19" s="167"/>
      <c r="BI19" s="167"/>
      <c r="BJ19" s="167"/>
      <c r="BK19" s="167"/>
      <c r="BL19" s="167"/>
      <c r="BM19" s="167"/>
      <c r="BN19" s="167"/>
      <c r="BO19" s="167"/>
      <c r="BP19" s="167"/>
      <c r="BQ19" s="167"/>
      <c r="BR19" s="167"/>
      <c r="BS19" s="167"/>
      <c r="BT19" s="167"/>
      <c r="BU19" s="167"/>
      <c r="BV19" s="167"/>
      <c r="BW19" s="167"/>
      <c r="BX19" s="167"/>
      <c r="BY19" s="167"/>
      <c r="BZ19" s="167"/>
      <c r="CA19" s="167"/>
      <c r="CB19" s="167"/>
      <c r="CC19" s="167"/>
      <c r="CD19" s="167"/>
      <c r="CE19" s="167"/>
      <c r="CF19" s="167"/>
      <c r="CG19" s="167"/>
      <c r="CH19" s="167"/>
      <c r="CI19" s="167"/>
      <c r="CJ19" s="167"/>
      <c r="CK19" s="167"/>
      <c r="CL19" s="167"/>
      <c r="CM19" s="167"/>
      <c r="CN19" s="167"/>
      <c r="CO19" s="167"/>
      <c r="CP19" s="167"/>
      <c r="CQ19" s="167"/>
      <c r="CR19" s="167"/>
      <c r="CS19" s="167"/>
      <c r="CT19" s="167"/>
      <c r="CU19" s="167"/>
      <c r="CV19" s="167"/>
      <c r="CW19" s="167"/>
      <c r="CX19" s="167"/>
      <c r="CY19" s="167"/>
      <c r="CZ19" s="167"/>
      <c r="DA19" s="167"/>
      <c r="DB19" s="167"/>
      <c r="DC19" s="167"/>
      <c r="DD19" s="167"/>
      <c r="DE19" s="167"/>
      <c r="DF19" s="167"/>
      <c r="DG19" s="167"/>
      <c r="DH19" s="167"/>
      <c r="DI19" s="167"/>
      <c r="DJ19" s="167"/>
      <c r="DK19" s="167"/>
      <c r="DL19" s="167"/>
      <c r="DM19" s="167"/>
      <c r="DN19" s="167"/>
      <c r="DO19" s="167"/>
      <c r="DP19" s="167"/>
      <c r="DQ19" s="167"/>
      <c r="DR19" s="167"/>
      <c r="DS19" s="167"/>
      <c r="DT19" s="167"/>
      <c r="DU19" s="167"/>
      <c r="DV19" s="167"/>
      <c r="DW19" s="167"/>
      <c r="DX19" s="167"/>
      <c r="DY19" s="167"/>
      <c r="DZ19" s="167"/>
      <c r="EA19" s="167"/>
      <c r="EB19" s="167"/>
      <c r="EC19" s="167"/>
      <c r="ED19" s="167"/>
      <c r="EE19" s="167"/>
      <c r="EF19" s="167"/>
      <c r="EG19" s="167"/>
      <c r="EH19" s="167"/>
      <c r="EI19" s="167"/>
      <c r="EJ19" s="167"/>
      <c r="EK19" s="167"/>
      <c r="EL19" s="167"/>
      <c r="EM19" s="167"/>
      <c r="EN19" s="167"/>
      <c r="EO19" s="167"/>
    </row>
    <row r="20" spans="1:145" x14ac:dyDescent="0.25">
      <c r="A20" s="326" t="s">
        <v>223</v>
      </c>
      <c r="B20" s="65"/>
      <c r="C20" s="66" t="s">
        <v>315</v>
      </c>
      <c r="D20" s="733"/>
      <c r="E20" s="717"/>
      <c r="F20" s="717"/>
      <c r="G20" s="717"/>
      <c r="H20" s="724"/>
      <c r="I20" s="725"/>
      <c r="J20" s="726"/>
    </row>
    <row r="21" spans="1:145" ht="36.75" customHeight="1" x14ac:dyDescent="0.25">
      <c r="A21" s="722" t="s">
        <v>225</v>
      </c>
      <c r="B21" s="723"/>
      <c r="C21" s="723"/>
      <c r="D21" s="730" t="s">
        <v>226</v>
      </c>
      <c r="E21" s="638"/>
      <c r="F21" s="638"/>
      <c r="G21" s="638"/>
      <c r="H21" s="719"/>
      <c r="I21" s="720"/>
      <c r="J21" s="721"/>
    </row>
    <row r="22" spans="1:145" ht="47.25" x14ac:dyDescent="0.25">
      <c r="A22" s="705" t="s">
        <v>227</v>
      </c>
      <c r="B22" s="604"/>
      <c r="C22" s="61" t="s">
        <v>228</v>
      </c>
      <c r="D22" s="402">
        <v>1</v>
      </c>
      <c r="E22" s="286">
        <v>5</v>
      </c>
      <c r="F22" s="290">
        <v>750</v>
      </c>
      <c r="G22" s="339">
        <v>1</v>
      </c>
      <c r="H22" s="346">
        <f>D22*E22*F22*G22</f>
        <v>3750</v>
      </c>
      <c r="I22" s="188"/>
      <c r="J22" s="335">
        <f>H22+I22</f>
        <v>3750</v>
      </c>
      <c r="K22" s="172"/>
    </row>
    <row r="23" spans="1:145" x14ac:dyDescent="0.25">
      <c r="A23" s="585" t="s">
        <v>229</v>
      </c>
      <c r="B23" s="564"/>
      <c r="C23" s="61" t="s">
        <v>230</v>
      </c>
      <c r="D23" s="402">
        <v>1</v>
      </c>
      <c r="E23" s="286">
        <v>5</v>
      </c>
      <c r="F23" s="290">
        <v>200</v>
      </c>
      <c r="G23" s="339">
        <v>1</v>
      </c>
      <c r="H23" s="346">
        <f>D23*E23*F23*G23</f>
        <v>1000</v>
      </c>
      <c r="I23" s="188"/>
      <c r="J23" s="335">
        <f t="shared" ref="J23:J29" si="0">H23+I23</f>
        <v>1000</v>
      </c>
      <c r="K23" s="172"/>
    </row>
    <row r="24" spans="1:145" x14ac:dyDescent="0.25">
      <c r="A24" s="702" t="s">
        <v>231</v>
      </c>
      <c r="B24" s="592"/>
      <c r="C24" s="53" t="s">
        <v>316</v>
      </c>
      <c r="D24" s="402">
        <v>1</v>
      </c>
      <c r="E24" s="286">
        <v>5</v>
      </c>
      <c r="F24" s="290">
        <v>100</v>
      </c>
      <c r="G24" s="353">
        <v>1</v>
      </c>
      <c r="H24" s="346">
        <f>D24*E24*F24*G24</f>
        <v>500</v>
      </c>
      <c r="I24" s="188"/>
      <c r="J24" s="335">
        <f t="shared" si="0"/>
        <v>500</v>
      </c>
      <c r="K24" s="172"/>
    </row>
    <row r="25" spans="1:145" s="173" customFormat="1" x14ac:dyDescent="0.25">
      <c r="A25" s="354" t="s">
        <v>233</v>
      </c>
      <c r="B25" s="106"/>
      <c r="C25" s="107" t="s">
        <v>234</v>
      </c>
      <c r="D25" s="749"/>
      <c r="E25" s="608"/>
      <c r="F25" s="608"/>
      <c r="G25" s="608"/>
      <c r="H25" s="727"/>
      <c r="I25" s="728"/>
      <c r="J25" s="729"/>
      <c r="K25" s="170"/>
      <c r="L25" s="170"/>
      <c r="M25" s="170"/>
      <c r="N25" s="170"/>
      <c r="O25" s="170"/>
      <c r="P25" s="170"/>
      <c r="Q25" s="170"/>
      <c r="R25" s="170"/>
      <c r="S25" s="170"/>
      <c r="T25" s="170"/>
      <c r="U25" s="170"/>
      <c r="V25" s="170"/>
      <c r="W25" s="170"/>
      <c r="X25" s="170"/>
      <c r="Y25" s="170"/>
      <c r="Z25" s="170"/>
      <c r="AA25" s="170"/>
      <c r="AB25" s="170"/>
      <c r="AC25" s="170"/>
      <c r="AD25" s="170"/>
      <c r="AE25" s="170"/>
      <c r="AF25" s="170"/>
      <c r="AG25" s="170"/>
      <c r="AH25" s="170"/>
      <c r="AI25" s="170"/>
      <c r="AJ25" s="170"/>
      <c r="AK25" s="170"/>
      <c r="AL25" s="170"/>
      <c r="AM25" s="170"/>
      <c r="AN25" s="170"/>
      <c r="AO25" s="170"/>
      <c r="AP25" s="170"/>
      <c r="AQ25" s="170"/>
      <c r="AR25" s="170"/>
      <c r="AS25" s="170"/>
      <c r="AT25" s="170"/>
      <c r="AU25" s="170"/>
      <c r="AV25" s="170"/>
      <c r="AW25" s="170"/>
      <c r="AX25" s="170"/>
      <c r="AY25" s="170"/>
      <c r="AZ25" s="170"/>
      <c r="BA25" s="170"/>
      <c r="BB25" s="170"/>
      <c r="BC25" s="170"/>
      <c r="BD25" s="170"/>
      <c r="BE25" s="170"/>
      <c r="BF25" s="170"/>
      <c r="BG25" s="170"/>
      <c r="BH25" s="170"/>
      <c r="BI25" s="170"/>
      <c r="BJ25" s="170"/>
      <c r="BK25" s="170"/>
      <c r="BL25" s="170"/>
      <c r="BM25" s="170"/>
      <c r="BN25" s="170"/>
      <c r="BO25" s="170"/>
      <c r="BP25" s="170"/>
      <c r="BQ25" s="170"/>
      <c r="BR25" s="170"/>
      <c r="BS25" s="170"/>
      <c r="BT25" s="170"/>
      <c r="BU25" s="170"/>
      <c r="BV25" s="170"/>
      <c r="BW25" s="170"/>
      <c r="BX25" s="170"/>
      <c r="BY25" s="170"/>
      <c r="BZ25" s="170"/>
      <c r="CA25" s="170"/>
      <c r="CB25" s="170"/>
      <c r="CC25" s="170"/>
      <c r="CD25" s="170"/>
      <c r="CE25" s="170"/>
      <c r="CF25" s="170"/>
      <c r="CG25" s="170"/>
      <c r="CH25" s="170"/>
      <c r="CI25" s="170"/>
      <c r="CJ25" s="170"/>
      <c r="CK25" s="170"/>
      <c r="CL25" s="170"/>
      <c r="CM25" s="170"/>
      <c r="CN25" s="170"/>
      <c r="CO25" s="170"/>
      <c r="CP25" s="170"/>
      <c r="CQ25" s="170"/>
      <c r="CR25" s="170"/>
      <c r="CS25" s="170"/>
      <c r="CT25" s="170"/>
      <c r="CU25" s="170"/>
      <c r="CV25" s="170"/>
      <c r="CW25" s="170"/>
      <c r="CX25" s="170"/>
      <c r="CY25" s="170"/>
      <c r="CZ25" s="170"/>
      <c r="DA25" s="170"/>
      <c r="DB25" s="170"/>
      <c r="DC25" s="170"/>
      <c r="DD25" s="170"/>
      <c r="DE25" s="170"/>
      <c r="DF25" s="170"/>
      <c r="DG25" s="170"/>
      <c r="DH25" s="170"/>
      <c r="DI25" s="170"/>
      <c r="DJ25" s="170"/>
      <c r="DK25" s="170"/>
      <c r="DL25" s="170"/>
      <c r="DM25" s="170"/>
      <c r="DN25" s="170"/>
      <c r="DO25" s="170"/>
      <c r="DP25" s="170"/>
      <c r="DQ25" s="170"/>
      <c r="DR25" s="170"/>
      <c r="DS25" s="170"/>
      <c r="DT25" s="170"/>
      <c r="DU25" s="170"/>
      <c r="DV25" s="170"/>
      <c r="DW25" s="170"/>
      <c r="DX25" s="170"/>
      <c r="DY25" s="170"/>
      <c r="DZ25" s="170"/>
      <c r="EA25" s="170"/>
      <c r="EB25" s="170"/>
      <c r="EC25" s="170"/>
      <c r="ED25" s="170"/>
      <c r="EE25" s="170"/>
      <c r="EF25" s="170"/>
      <c r="EG25" s="170"/>
      <c r="EH25" s="170"/>
      <c r="EI25" s="170"/>
      <c r="EJ25" s="170"/>
      <c r="EK25" s="170"/>
      <c r="EL25" s="170"/>
      <c r="EM25" s="170"/>
      <c r="EN25" s="170"/>
      <c r="EO25" s="170"/>
    </row>
    <row r="26" spans="1:145" s="173" customFormat="1" x14ac:dyDescent="0.25">
      <c r="A26" s="742" t="s">
        <v>225</v>
      </c>
      <c r="B26" s="596"/>
      <c r="C26" s="596"/>
      <c r="D26" s="743" t="s">
        <v>235</v>
      </c>
      <c r="E26" s="744"/>
      <c r="F26" s="744"/>
      <c r="G26" s="744"/>
      <c r="H26" s="745"/>
      <c r="I26" s="720"/>
      <c r="J26" s="721"/>
      <c r="K26" s="170"/>
      <c r="L26" s="170"/>
      <c r="M26" s="170"/>
      <c r="N26" s="170"/>
      <c r="O26" s="170"/>
      <c r="P26" s="170"/>
      <c r="Q26" s="170"/>
      <c r="R26" s="170"/>
      <c r="S26" s="170"/>
      <c r="T26" s="170"/>
      <c r="U26" s="170"/>
      <c r="V26" s="170"/>
      <c r="W26" s="170"/>
      <c r="X26" s="170"/>
      <c r="Y26" s="170"/>
      <c r="Z26" s="170"/>
      <c r="AA26" s="170"/>
      <c r="AB26" s="170"/>
      <c r="AC26" s="170"/>
      <c r="AD26" s="170"/>
      <c r="AE26" s="170"/>
      <c r="AF26" s="170"/>
      <c r="AG26" s="170"/>
      <c r="AH26" s="170"/>
      <c r="AI26" s="170"/>
      <c r="AJ26" s="170"/>
      <c r="AK26" s="170"/>
      <c r="AL26" s="170"/>
      <c r="AM26" s="170"/>
      <c r="AN26" s="170"/>
      <c r="AO26" s="170"/>
      <c r="AP26" s="170"/>
      <c r="AQ26" s="170"/>
      <c r="AR26" s="170"/>
      <c r="AS26" s="170"/>
      <c r="AT26" s="170"/>
      <c r="AU26" s="170"/>
      <c r="AV26" s="170"/>
      <c r="AW26" s="170"/>
      <c r="AX26" s="170"/>
      <c r="AY26" s="170"/>
      <c r="AZ26" s="170"/>
      <c r="BA26" s="170"/>
      <c r="BB26" s="170"/>
      <c r="BC26" s="170"/>
      <c r="BD26" s="170"/>
      <c r="BE26" s="170"/>
      <c r="BF26" s="170"/>
      <c r="BG26" s="170"/>
      <c r="BH26" s="170"/>
      <c r="BI26" s="170"/>
      <c r="BJ26" s="170"/>
      <c r="BK26" s="170"/>
      <c r="BL26" s="170"/>
      <c r="BM26" s="170"/>
      <c r="BN26" s="170"/>
      <c r="BO26" s="170"/>
      <c r="BP26" s="170"/>
      <c r="BQ26" s="170"/>
      <c r="BR26" s="170"/>
      <c r="BS26" s="170"/>
      <c r="BT26" s="170"/>
      <c r="BU26" s="170"/>
      <c r="BV26" s="170"/>
      <c r="BW26" s="170"/>
      <c r="BX26" s="170"/>
      <c r="BY26" s="170"/>
      <c r="BZ26" s="170"/>
      <c r="CA26" s="170"/>
      <c r="CB26" s="170"/>
      <c r="CC26" s="170"/>
      <c r="CD26" s="170"/>
      <c r="CE26" s="170"/>
      <c r="CF26" s="170"/>
      <c r="CG26" s="170"/>
      <c r="CH26" s="170"/>
      <c r="CI26" s="170"/>
      <c r="CJ26" s="170"/>
      <c r="CK26" s="170"/>
      <c r="CL26" s="170"/>
      <c r="CM26" s="170"/>
      <c r="CN26" s="170"/>
      <c r="CO26" s="170"/>
      <c r="CP26" s="170"/>
      <c r="CQ26" s="170"/>
      <c r="CR26" s="170"/>
      <c r="CS26" s="170"/>
      <c r="CT26" s="170"/>
      <c r="CU26" s="170"/>
      <c r="CV26" s="170"/>
      <c r="CW26" s="170"/>
      <c r="CX26" s="170"/>
      <c r="CY26" s="170"/>
      <c r="CZ26" s="170"/>
      <c r="DA26" s="170"/>
      <c r="DB26" s="170"/>
      <c r="DC26" s="170"/>
      <c r="DD26" s="170"/>
      <c r="DE26" s="170"/>
      <c r="DF26" s="170"/>
      <c r="DG26" s="170"/>
      <c r="DH26" s="170"/>
      <c r="DI26" s="170"/>
      <c r="DJ26" s="170"/>
      <c r="DK26" s="170"/>
      <c r="DL26" s="170"/>
      <c r="DM26" s="170"/>
      <c r="DN26" s="170"/>
      <c r="DO26" s="170"/>
      <c r="DP26" s="170"/>
      <c r="DQ26" s="170"/>
      <c r="DR26" s="170"/>
      <c r="DS26" s="170"/>
      <c r="DT26" s="170"/>
      <c r="DU26" s="170"/>
      <c r="DV26" s="170"/>
      <c r="DW26" s="170"/>
      <c r="DX26" s="170"/>
      <c r="DY26" s="170"/>
      <c r="DZ26" s="170"/>
      <c r="EA26" s="170"/>
      <c r="EB26" s="170"/>
      <c r="EC26" s="170"/>
      <c r="ED26" s="170"/>
      <c r="EE26" s="170"/>
      <c r="EF26" s="170"/>
      <c r="EG26" s="170"/>
      <c r="EH26" s="170"/>
      <c r="EI26" s="170"/>
      <c r="EJ26" s="170"/>
      <c r="EK26" s="170"/>
      <c r="EL26" s="170"/>
      <c r="EM26" s="170"/>
      <c r="EN26" s="170"/>
      <c r="EO26" s="170"/>
    </row>
    <row r="27" spans="1:145" ht="47.25" x14ac:dyDescent="0.25">
      <c r="A27" s="706" t="s">
        <v>236</v>
      </c>
      <c r="B27" s="594"/>
      <c r="C27" s="97" t="s">
        <v>228</v>
      </c>
      <c r="D27" s="405"/>
      <c r="E27" s="100"/>
      <c r="F27" s="267"/>
      <c r="G27" s="355"/>
      <c r="H27" s="347">
        <f>D27*E27*F27*G27</f>
        <v>0</v>
      </c>
      <c r="I27" s="188"/>
      <c r="J27" s="336">
        <f t="shared" si="0"/>
        <v>0</v>
      </c>
    </row>
    <row r="28" spans="1:145" x14ac:dyDescent="0.25">
      <c r="A28" s="706" t="s">
        <v>237</v>
      </c>
      <c r="B28" s="594"/>
      <c r="C28" s="97" t="s">
        <v>317</v>
      </c>
      <c r="D28" s="405"/>
      <c r="E28" s="100"/>
      <c r="F28" s="267"/>
      <c r="G28" s="355"/>
      <c r="H28" s="347">
        <f>D28*E28*F28*G28</f>
        <v>0</v>
      </c>
      <c r="I28" s="188"/>
      <c r="J28" s="336">
        <f t="shared" si="0"/>
        <v>0</v>
      </c>
    </row>
    <row r="29" spans="1:145" x14ac:dyDescent="0.25">
      <c r="A29" s="702" t="s">
        <v>238</v>
      </c>
      <c r="B29" s="592"/>
      <c r="C29" s="53" t="s">
        <v>239</v>
      </c>
      <c r="D29" s="405"/>
      <c r="E29" s="100"/>
      <c r="F29" s="267"/>
      <c r="G29" s="356"/>
      <c r="H29" s="347">
        <f>D29*E29*F29*G29</f>
        <v>0</v>
      </c>
      <c r="I29" s="188"/>
      <c r="J29" s="336">
        <f t="shared" si="0"/>
        <v>0</v>
      </c>
    </row>
    <row r="30" spans="1:145" x14ac:dyDescent="0.25">
      <c r="A30" s="354" t="s">
        <v>240</v>
      </c>
      <c r="B30" s="106"/>
      <c r="C30" s="107" t="s">
        <v>241</v>
      </c>
      <c r="D30" s="747"/>
      <c r="E30" s="608"/>
      <c r="F30" s="608"/>
      <c r="G30" s="608"/>
      <c r="H30" s="746"/>
      <c r="I30" s="728"/>
      <c r="J30" s="729"/>
    </row>
    <row r="31" spans="1:145" x14ac:dyDescent="0.25">
      <c r="A31" s="742" t="s">
        <v>225</v>
      </c>
      <c r="B31" s="596"/>
      <c r="C31" s="596"/>
      <c r="D31" s="743" t="s">
        <v>235</v>
      </c>
      <c r="E31" s="744"/>
      <c r="F31" s="744"/>
      <c r="G31" s="744"/>
      <c r="H31" s="745"/>
      <c r="I31" s="720"/>
      <c r="J31" s="721"/>
    </row>
    <row r="32" spans="1:145" ht="47.25" x14ac:dyDescent="0.25">
      <c r="A32" s="706" t="s">
        <v>242</v>
      </c>
      <c r="B32" s="594"/>
      <c r="C32" s="97" t="s">
        <v>228</v>
      </c>
      <c r="D32" s="405"/>
      <c r="E32" s="100"/>
      <c r="F32" s="267"/>
      <c r="G32" s="355"/>
      <c r="H32" s="347">
        <f>D32*E32*F32*G32</f>
        <v>0</v>
      </c>
      <c r="I32" s="188"/>
      <c r="J32" s="336">
        <f t="shared" ref="J32:J34" si="1">H32+I32</f>
        <v>0</v>
      </c>
    </row>
    <row r="33" spans="1:145" x14ac:dyDescent="0.25">
      <c r="A33" s="706" t="s">
        <v>243</v>
      </c>
      <c r="B33" s="594"/>
      <c r="C33" s="97" t="s">
        <v>230</v>
      </c>
      <c r="D33" s="405"/>
      <c r="E33" s="100"/>
      <c r="F33" s="267"/>
      <c r="G33" s="355"/>
      <c r="H33" s="347">
        <f>D33*E33*F33*G33</f>
        <v>0</v>
      </c>
      <c r="I33" s="188"/>
      <c r="J33" s="336">
        <f t="shared" si="1"/>
        <v>0</v>
      </c>
    </row>
    <row r="34" spans="1:145" x14ac:dyDescent="0.25">
      <c r="A34" s="702" t="s">
        <v>244</v>
      </c>
      <c r="B34" s="592"/>
      <c r="C34" s="53" t="s">
        <v>239</v>
      </c>
      <c r="D34" s="405"/>
      <c r="E34" s="100"/>
      <c r="F34" s="267"/>
      <c r="G34" s="356"/>
      <c r="H34" s="347">
        <f>D34*E34*F34*G34</f>
        <v>0</v>
      </c>
      <c r="I34" s="188"/>
      <c r="J34" s="336">
        <f t="shared" si="1"/>
        <v>0</v>
      </c>
    </row>
    <row r="35" spans="1:145" s="171" customFormat="1" ht="16.5" thickBot="1" x14ac:dyDescent="0.3">
      <c r="A35" s="703" t="s">
        <v>245</v>
      </c>
      <c r="B35" s="704"/>
      <c r="C35" s="704"/>
      <c r="D35" s="404"/>
      <c r="E35" s="337"/>
      <c r="F35" s="338"/>
      <c r="G35" s="341"/>
      <c r="H35" s="348">
        <f>SUM(H22:H34)</f>
        <v>5250</v>
      </c>
      <c r="I35" s="349">
        <f>SUM(I22:I34)</f>
        <v>0</v>
      </c>
      <c r="J35" s="345">
        <f>H35+I35</f>
        <v>5250</v>
      </c>
      <c r="K35" s="170"/>
      <c r="L35" s="170"/>
      <c r="M35" s="170"/>
      <c r="N35" s="170"/>
      <c r="O35" s="170"/>
      <c r="P35" s="170"/>
      <c r="Q35" s="170"/>
      <c r="R35" s="170"/>
      <c r="S35" s="170"/>
      <c r="T35" s="170"/>
      <c r="U35" s="170"/>
      <c r="V35" s="170"/>
      <c r="W35" s="170"/>
      <c r="X35" s="170"/>
      <c r="Y35" s="170"/>
      <c r="Z35" s="170"/>
      <c r="AA35" s="170"/>
      <c r="AB35" s="170"/>
      <c r="AC35" s="170"/>
      <c r="AD35" s="170"/>
      <c r="AE35" s="170"/>
      <c r="AF35" s="170"/>
      <c r="AG35" s="170"/>
      <c r="AH35" s="170"/>
      <c r="AI35" s="170"/>
      <c r="AJ35" s="170"/>
      <c r="AK35" s="170"/>
      <c r="AL35" s="170"/>
      <c r="AM35" s="170"/>
      <c r="AN35" s="170"/>
      <c r="AO35" s="170"/>
      <c r="AP35" s="170"/>
      <c r="AQ35" s="170"/>
      <c r="AR35" s="170"/>
      <c r="AS35" s="170"/>
      <c r="AT35" s="170"/>
      <c r="AU35" s="170"/>
      <c r="AV35" s="170"/>
      <c r="AW35" s="170"/>
      <c r="AX35" s="170"/>
      <c r="AY35" s="170"/>
      <c r="AZ35" s="170"/>
      <c r="BA35" s="170"/>
      <c r="BB35" s="170"/>
      <c r="BC35" s="170"/>
      <c r="BD35" s="170"/>
      <c r="BE35" s="170"/>
      <c r="BF35" s="170"/>
      <c r="BG35" s="170"/>
      <c r="BH35" s="170"/>
      <c r="BI35" s="170"/>
      <c r="BJ35" s="170"/>
      <c r="BK35" s="170"/>
      <c r="BL35" s="170"/>
      <c r="BM35" s="170"/>
      <c r="BN35" s="170"/>
      <c r="BO35" s="170"/>
      <c r="BP35" s="170"/>
      <c r="BQ35" s="170"/>
      <c r="BR35" s="170"/>
      <c r="BS35" s="170"/>
      <c r="BT35" s="170"/>
      <c r="BU35" s="170"/>
      <c r="BV35" s="170"/>
      <c r="BW35" s="170"/>
      <c r="BX35" s="170"/>
      <c r="BY35" s="170"/>
      <c r="BZ35" s="170"/>
      <c r="CA35" s="170"/>
      <c r="CB35" s="170"/>
      <c r="CC35" s="170"/>
      <c r="CD35" s="170"/>
      <c r="CE35" s="170"/>
      <c r="CF35" s="170"/>
      <c r="CG35" s="170"/>
      <c r="CH35" s="170"/>
      <c r="CI35" s="170"/>
      <c r="CJ35" s="170"/>
      <c r="CK35" s="170"/>
      <c r="CL35" s="170"/>
      <c r="CM35" s="170"/>
      <c r="CN35" s="170"/>
      <c r="CO35" s="170"/>
      <c r="CP35" s="170"/>
      <c r="CQ35" s="170"/>
      <c r="CR35" s="170"/>
      <c r="CS35" s="170"/>
      <c r="CT35" s="170"/>
      <c r="CU35" s="170"/>
      <c r="CV35" s="170"/>
      <c r="CW35" s="170"/>
      <c r="CX35" s="170"/>
      <c r="CY35" s="170"/>
      <c r="CZ35" s="170"/>
      <c r="DA35" s="170"/>
      <c r="DB35" s="170"/>
      <c r="DC35" s="170"/>
      <c r="DD35" s="170"/>
      <c r="DE35" s="170"/>
      <c r="DF35" s="170"/>
      <c r="DG35" s="170"/>
      <c r="DH35" s="170"/>
      <c r="DI35" s="170"/>
      <c r="DJ35" s="170"/>
      <c r="DK35" s="170"/>
      <c r="DL35" s="170"/>
      <c r="DM35" s="170"/>
      <c r="DN35" s="170"/>
      <c r="DO35" s="170"/>
      <c r="DP35" s="170"/>
      <c r="DQ35" s="170"/>
      <c r="DR35" s="170"/>
      <c r="DS35" s="170"/>
      <c r="DT35" s="170"/>
      <c r="DU35" s="170"/>
      <c r="DV35" s="170"/>
      <c r="DW35" s="170"/>
      <c r="DX35" s="170"/>
      <c r="DY35" s="170"/>
      <c r="DZ35" s="170"/>
      <c r="EA35" s="170"/>
      <c r="EB35" s="170"/>
      <c r="EC35" s="170"/>
      <c r="ED35" s="170"/>
      <c r="EE35" s="170"/>
      <c r="EF35" s="170"/>
      <c r="EG35" s="170"/>
      <c r="EH35" s="170"/>
      <c r="EI35" s="170"/>
      <c r="EJ35" s="170"/>
      <c r="EK35" s="170"/>
      <c r="EL35" s="170"/>
      <c r="EM35" s="170"/>
      <c r="EN35" s="170"/>
      <c r="EO35" s="170"/>
    </row>
    <row r="36" spans="1:145" s="168" customFormat="1" ht="21.75" customHeight="1" thickBot="1" x14ac:dyDescent="0.3">
      <c r="A36" s="423" t="s">
        <v>158</v>
      </c>
      <c r="B36" s="424"/>
      <c r="C36" s="425" t="s">
        <v>246</v>
      </c>
      <c r="D36" s="442"/>
      <c r="E36" s="446" t="s">
        <v>247</v>
      </c>
      <c r="F36" s="446" t="s">
        <v>219</v>
      </c>
      <c r="G36" s="447" t="s">
        <v>220</v>
      </c>
      <c r="H36" s="443"/>
      <c r="I36" s="444"/>
      <c r="J36" s="445"/>
      <c r="K36" s="167"/>
      <c r="L36" s="167"/>
      <c r="M36" s="167"/>
      <c r="N36" s="167"/>
      <c r="O36" s="167"/>
      <c r="P36" s="167"/>
      <c r="Q36" s="167"/>
      <c r="R36" s="167"/>
      <c r="S36" s="167"/>
      <c r="T36" s="167"/>
      <c r="U36" s="167"/>
      <c r="V36" s="167"/>
      <c r="W36" s="167"/>
      <c r="X36" s="167"/>
      <c r="Y36" s="167"/>
      <c r="Z36" s="167"/>
      <c r="AA36" s="167"/>
      <c r="AB36" s="167"/>
      <c r="AC36" s="167"/>
      <c r="AD36" s="167"/>
      <c r="AE36" s="167"/>
      <c r="AF36" s="167"/>
      <c r="AG36" s="167"/>
      <c r="AH36" s="167"/>
      <c r="AI36" s="167"/>
      <c r="AJ36" s="167"/>
      <c r="AK36" s="167"/>
      <c r="AL36" s="167"/>
      <c r="AM36" s="167"/>
      <c r="AN36" s="167"/>
      <c r="AO36" s="167"/>
      <c r="AP36" s="167"/>
      <c r="AQ36" s="167"/>
      <c r="AR36" s="167"/>
      <c r="AS36" s="167"/>
      <c r="AT36" s="167"/>
      <c r="AU36" s="167"/>
      <c r="AV36" s="167"/>
      <c r="AW36" s="167"/>
      <c r="AX36" s="167"/>
      <c r="AY36" s="167"/>
      <c r="AZ36" s="167"/>
      <c r="BA36" s="167"/>
      <c r="BB36" s="167"/>
      <c r="BC36" s="167"/>
      <c r="BD36" s="167"/>
      <c r="BE36" s="167"/>
      <c r="BF36" s="167"/>
      <c r="BG36" s="167"/>
      <c r="BH36" s="167"/>
      <c r="BI36" s="167"/>
      <c r="BJ36" s="167"/>
      <c r="BK36" s="167"/>
      <c r="BL36" s="167"/>
      <c r="BM36" s="167"/>
      <c r="BN36" s="167"/>
      <c r="BO36" s="167"/>
      <c r="BP36" s="167"/>
      <c r="BQ36" s="167"/>
      <c r="BR36" s="167"/>
      <c r="BS36" s="167"/>
      <c r="BT36" s="167"/>
      <c r="BU36" s="167"/>
      <c r="BV36" s="167"/>
      <c r="BW36" s="167"/>
      <c r="BX36" s="167"/>
      <c r="BY36" s="167"/>
      <c r="BZ36" s="167"/>
      <c r="CA36" s="167"/>
      <c r="CB36" s="167"/>
      <c r="CC36" s="167"/>
      <c r="CD36" s="167"/>
      <c r="CE36" s="167"/>
      <c r="CF36" s="167"/>
      <c r="CG36" s="167"/>
      <c r="CH36" s="167"/>
      <c r="CI36" s="167"/>
      <c r="CJ36" s="167"/>
      <c r="CK36" s="167"/>
      <c r="CL36" s="167"/>
      <c r="CM36" s="167"/>
      <c r="CN36" s="167"/>
      <c r="CO36" s="167"/>
      <c r="CP36" s="167"/>
      <c r="CQ36" s="167"/>
      <c r="CR36" s="167"/>
      <c r="CS36" s="167"/>
      <c r="CT36" s="167"/>
      <c r="CU36" s="167"/>
      <c r="CV36" s="167"/>
      <c r="CW36" s="167"/>
      <c r="CX36" s="167"/>
      <c r="CY36" s="167"/>
      <c r="CZ36" s="167"/>
      <c r="DA36" s="167"/>
      <c r="DB36" s="167"/>
      <c r="DC36" s="167"/>
      <c r="DD36" s="167"/>
      <c r="DE36" s="167"/>
      <c r="DF36" s="167"/>
      <c r="DG36" s="167"/>
      <c r="DH36" s="167"/>
      <c r="DI36" s="167"/>
      <c r="DJ36" s="167"/>
      <c r="DK36" s="167"/>
      <c r="DL36" s="167"/>
      <c r="DM36" s="167"/>
      <c r="DN36" s="167"/>
      <c r="DO36" s="167"/>
      <c r="DP36" s="167"/>
      <c r="DQ36" s="167"/>
      <c r="DR36" s="167"/>
      <c r="DS36" s="167"/>
      <c r="DT36" s="167"/>
      <c r="DU36" s="167"/>
      <c r="DV36" s="167"/>
      <c r="DW36" s="167"/>
      <c r="DX36" s="167"/>
      <c r="DY36" s="167"/>
      <c r="DZ36" s="167"/>
      <c r="EA36" s="167"/>
      <c r="EB36" s="167"/>
      <c r="EC36" s="167"/>
      <c r="ED36" s="167"/>
      <c r="EE36" s="167"/>
      <c r="EF36" s="167"/>
      <c r="EG36" s="167"/>
      <c r="EH36" s="167"/>
      <c r="EI36" s="167"/>
      <c r="EJ36" s="167"/>
      <c r="EK36" s="167"/>
      <c r="EL36" s="167"/>
      <c r="EM36" s="167"/>
      <c r="EN36" s="167"/>
      <c r="EO36" s="167"/>
    </row>
    <row r="37" spans="1:145" s="168" customFormat="1" ht="15.75" customHeight="1" x14ac:dyDescent="0.25">
      <c r="A37" s="420" t="s">
        <v>249</v>
      </c>
      <c r="B37" s="421"/>
      <c r="C37" s="422" t="s">
        <v>159</v>
      </c>
      <c r="D37" s="733"/>
      <c r="E37" s="717"/>
      <c r="F37" s="717"/>
      <c r="G37" s="717"/>
      <c r="H37" s="736"/>
      <c r="I37" s="737"/>
      <c r="J37" s="738"/>
      <c r="K37" s="167"/>
      <c r="L37" s="167"/>
      <c r="M37" s="167"/>
      <c r="N37" s="167"/>
      <c r="O37" s="167"/>
      <c r="P37" s="167"/>
      <c r="Q37" s="167"/>
      <c r="R37" s="167"/>
      <c r="S37" s="167"/>
      <c r="T37" s="167"/>
      <c r="U37" s="167"/>
      <c r="V37" s="167"/>
      <c r="W37" s="167"/>
      <c r="X37" s="167"/>
      <c r="Y37" s="167"/>
      <c r="Z37" s="167"/>
      <c r="AA37" s="167"/>
      <c r="AB37" s="167"/>
      <c r="AC37" s="167"/>
      <c r="AD37" s="167"/>
      <c r="AE37" s="167"/>
      <c r="AF37" s="167"/>
      <c r="AG37" s="167"/>
      <c r="AH37" s="167"/>
      <c r="AI37" s="167"/>
      <c r="AJ37" s="167"/>
      <c r="AK37" s="167"/>
      <c r="AL37" s="167"/>
      <c r="AM37" s="167"/>
      <c r="AN37" s="167"/>
      <c r="AO37" s="167"/>
      <c r="AP37" s="167"/>
      <c r="AQ37" s="167"/>
      <c r="AR37" s="167"/>
      <c r="AS37" s="167"/>
      <c r="AT37" s="167"/>
      <c r="AU37" s="167"/>
      <c r="AV37" s="167"/>
      <c r="AW37" s="167"/>
      <c r="AX37" s="167"/>
      <c r="AY37" s="167"/>
      <c r="AZ37" s="167"/>
      <c r="BA37" s="167"/>
      <c r="BB37" s="167"/>
      <c r="BC37" s="167"/>
      <c r="BD37" s="167"/>
      <c r="BE37" s="167"/>
      <c r="BF37" s="167"/>
      <c r="BG37" s="167"/>
      <c r="BH37" s="167"/>
      <c r="BI37" s="167"/>
      <c r="BJ37" s="167"/>
      <c r="BK37" s="167"/>
      <c r="BL37" s="167"/>
      <c r="BM37" s="167"/>
      <c r="BN37" s="167"/>
      <c r="BO37" s="167"/>
      <c r="BP37" s="167"/>
      <c r="BQ37" s="167"/>
      <c r="BR37" s="167"/>
      <c r="BS37" s="167"/>
      <c r="BT37" s="167"/>
      <c r="BU37" s="167"/>
      <c r="BV37" s="167"/>
      <c r="BW37" s="167"/>
      <c r="BX37" s="167"/>
      <c r="BY37" s="167"/>
      <c r="BZ37" s="167"/>
      <c r="CA37" s="167"/>
      <c r="CB37" s="167"/>
      <c r="CC37" s="167"/>
      <c r="CD37" s="167"/>
      <c r="CE37" s="167"/>
      <c r="CF37" s="167"/>
      <c r="CG37" s="167"/>
      <c r="CH37" s="167"/>
      <c r="CI37" s="167"/>
      <c r="CJ37" s="167"/>
      <c r="CK37" s="167"/>
      <c r="CL37" s="167"/>
      <c r="CM37" s="167"/>
      <c r="CN37" s="167"/>
      <c r="CO37" s="167"/>
      <c r="CP37" s="167"/>
      <c r="CQ37" s="167"/>
      <c r="CR37" s="167"/>
      <c r="CS37" s="167"/>
      <c r="CT37" s="167"/>
      <c r="CU37" s="167"/>
      <c r="CV37" s="167"/>
      <c r="CW37" s="167"/>
      <c r="CX37" s="167"/>
      <c r="CY37" s="167"/>
      <c r="CZ37" s="167"/>
      <c r="DA37" s="167"/>
      <c r="DB37" s="167"/>
      <c r="DC37" s="167"/>
      <c r="DD37" s="167"/>
      <c r="DE37" s="167"/>
      <c r="DF37" s="167"/>
      <c r="DG37" s="167"/>
      <c r="DH37" s="167"/>
      <c r="DI37" s="167"/>
      <c r="DJ37" s="167"/>
      <c r="DK37" s="167"/>
      <c r="DL37" s="167"/>
      <c r="DM37" s="167"/>
      <c r="DN37" s="167"/>
      <c r="DO37" s="167"/>
      <c r="DP37" s="167"/>
      <c r="DQ37" s="167"/>
      <c r="DR37" s="167"/>
      <c r="DS37" s="167"/>
      <c r="DT37" s="167"/>
      <c r="DU37" s="167"/>
      <c r="DV37" s="167"/>
      <c r="DW37" s="167"/>
      <c r="DX37" s="167"/>
      <c r="DY37" s="167"/>
      <c r="DZ37" s="167"/>
      <c r="EA37" s="167"/>
      <c r="EB37" s="167"/>
      <c r="EC37" s="167"/>
      <c r="ED37" s="167"/>
      <c r="EE37" s="167"/>
      <c r="EF37" s="167"/>
      <c r="EG37" s="167"/>
      <c r="EH37" s="167"/>
      <c r="EI37" s="167"/>
      <c r="EJ37" s="167"/>
      <c r="EK37" s="167"/>
      <c r="EL37" s="167"/>
      <c r="EM37" s="167"/>
      <c r="EN37" s="167"/>
      <c r="EO37" s="167"/>
    </row>
    <row r="38" spans="1:145" s="168" customFormat="1" ht="15.75" customHeight="1" x14ac:dyDescent="0.25">
      <c r="A38" s="709" t="s">
        <v>250</v>
      </c>
      <c r="B38" s="710"/>
      <c r="C38" s="710"/>
      <c r="D38" s="734" t="s">
        <v>318</v>
      </c>
      <c r="E38" s="735"/>
      <c r="F38" s="735"/>
      <c r="G38" s="735"/>
      <c r="H38" s="739"/>
      <c r="I38" s="720"/>
      <c r="J38" s="721"/>
      <c r="K38" s="167"/>
      <c r="L38" s="167"/>
      <c r="M38" s="167"/>
      <c r="N38" s="167"/>
      <c r="O38" s="167"/>
      <c r="P38" s="167"/>
      <c r="Q38" s="167"/>
      <c r="R38" s="167"/>
      <c r="S38" s="167"/>
      <c r="T38" s="167"/>
      <c r="U38" s="167"/>
      <c r="V38" s="167"/>
      <c r="W38" s="167"/>
      <c r="X38" s="167"/>
      <c r="Y38" s="167"/>
      <c r="Z38" s="167"/>
      <c r="AA38" s="167"/>
      <c r="AB38" s="167"/>
      <c r="AC38" s="167"/>
      <c r="AD38" s="167"/>
      <c r="AE38" s="167"/>
      <c r="AF38" s="167"/>
      <c r="AG38" s="167"/>
      <c r="AH38" s="167"/>
      <c r="AI38" s="167"/>
      <c r="AJ38" s="167"/>
      <c r="AK38" s="167"/>
      <c r="AL38" s="167"/>
      <c r="AM38" s="167"/>
      <c r="AN38" s="167"/>
      <c r="AO38" s="167"/>
      <c r="AP38" s="167"/>
      <c r="AQ38" s="167"/>
      <c r="AR38" s="167"/>
      <c r="AS38" s="167"/>
      <c r="AT38" s="167"/>
      <c r="AU38" s="167"/>
      <c r="AV38" s="167"/>
      <c r="AW38" s="167"/>
      <c r="AX38" s="167"/>
      <c r="AY38" s="167"/>
      <c r="AZ38" s="167"/>
      <c r="BA38" s="167"/>
      <c r="BB38" s="167"/>
      <c r="BC38" s="167"/>
      <c r="BD38" s="167"/>
      <c r="BE38" s="167"/>
      <c r="BF38" s="167"/>
      <c r="BG38" s="167"/>
      <c r="BH38" s="167"/>
      <c r="BI38" s="167"/>
      <c r="BJ38" s="167"/>
      <c r="BK38" s="167"/>
      <c r="BL38" s="167"/>
      <c r="BM38" s="167"/>
      <c r="BN38" s="167"/>
      <c r="BO38" s="167"/>
      <c r="BP38" s="167"/>
      <c r="BQ38" s="167"/>
      <c r="BR38" s="167"/>
      <c r="BS38" s="167"/>
      <c r="BT38" s="167"/>
      <c r="BU38" s="167"/>
      <c r="BV38" s="167"/>
      <c r="BW38" s="167"/>
      <c r="BX38" s="167"/>
      <c r="BY38" s="167"/>
      <c r="BZ38" s="167"/>
      <c r="CA38" s="167"/>
      <c r="CB38" s="167"/>
      <c r="CC38" s="167"/>
      <c r="CD38" s="167"/>
      <c r="CE38" s="167"/>
      <c r="CF38" s="167"/>
      <c r="CG38" s="167"/>
      <c r="CH38" s="167"/>
      <c r="CI38" s="167"/>
      <c r="CJ38" s="167"/>
      <c r="CK38" s="167"/>
      <c r="CL38" s="167"/>
      <c r="CM38" s="167"/>
      <c r="CN38" s="167"/>
      <c r="CO38" s="167"/>
      <c r="CP38" s="167"/>
      <c r="CQ38" s="167"/>
      <c r="CR38" s="167"/>
      <c r="CS38" s="167"/>
      <c r="CT38" s="167"/>
      <c r="CU38" s="167"/>
      <c r="CV38" s="167"/>
      <c r="CW38" s="167"/>
      <c r="CX38" s="167"/>
      <c r="CY38" s="167"/>
      <c r="CZ38" s="167"/>
      <c r="DA38" s="167"/>
      <c r="DB38" s="167"/>
      <c r="DC38" s="167"/>
      <c r="DD38" s="167"/>
      <c r="DE38" s="167"/>
      <c r="DF38" s="167"/>
      <c r="DG38" s="167"/>
      <c r="DH38" s="167"/>
      <c r="DI38" s="167"/>
      <c r="DJ38" s="167"/>
      <c r="DK38" s="167"/>
      <c r="DL38" s="167"/>
      <c r="DM38" s="167"/>
      <c r="DN38" s="167"/>
      <c r="DO38" s="167"/>
      <c r="DP38" s="167"/>
      <c r="DQ38" s="167"/>
      <c r="DR38" s="167"/>
      <c r="DS38" s="167"/>
      <c r="DT38" s="167"/>
      <c r="DU38" s="167"/>
      <c r="DV38" s="167"/>
      <c r="DW38" s="167"/>
      <c r="DX38" s="167"/>
      <c r="DY38" s="167"/>
      <c r="DZ38" s="167"/>
      <c r="EA38" s="167"/>
      <c r="EB38" s="167"/>
      <c r="EC38" s="167"/>
      <c r="ED38" s="167"/>
      <c r="EE38" s="167"/>
      <c r="EF38" s="167"/>
      <c r="EG38" s="167"/>
      <c r="EH38" s="167"/>
      <c r="EI38" s="167"/>
      <c r="EJ38" s="167"/>
      <c r="EK38" s="167"/>
      <c r="EL38" s="167"/>
      <c r="EM38" s="167"/>
      <c r="EN38" s="167"/>
      <c r="EO38" s="167"/>
    </row>
    <row r="39" spans="1:145" s="168" customFormat="1" ht="23.25" customHeight="1" x14ac:dyDescent="0.25">
      <c r="A39" s="702" t="s">
        <v>253</v>
      </c>
      <c r="B39" s="592"/>
      <c r="C39" s="53" t="s">
        <v>319</v>
      </c>
      <c r="D39" s="406"/>
      <c r="E39" s="394">
        <v>1</v>
      </c>
      <c r="F39" s="395">
        <v>20000</v>
      </c>
      <c r="G39" s="396">
        <v>1</v>
      </c>
      <c r="H39" s="358">
        <f>E39*F39*G39</f>
        <v>20000</v>
      </c>
      <c r="I39" s="291"/>
      <c r="J39" s="336">
        <f t="shared" ref="J39:J40" si="2">H39+I39</f>
        <v>20000</v>
      </c>
      <c r="K39" s="167"/>
      <c r="L39" s="167"/>
      <c r="M39" s="167"/>
      <c r="N39" s="167"/>
      <c r="O39" s="167"/>
      <c r="P39" s="167"/>
      <c r="Q39" s="167"/>
      <c r="R39" s="167"/>
      <c r="S39" s="167"/>
      <c r="T39" s="167"/>
      <c r="U39" s="167"/>
      <c r="V39" s="167"/>
      <c r="W39" s="167"/>
      <c r="X39" s="167"/>
      <c r="Y39" s="167"/>
      <c r="Z39" s="167"/>
      <c r="AA39" s="167"/>
      <c r="AB39" s="167"/>
      <c r="AC39" s="167"/>
      <c r="AD39" s="167"/>
      <c r="AE39" s="167"/>
      <c r="AF39" s="167"/>
      <c r="AG39" s="167"/>
      <c r="AH39" s="167"/>
      <c r="AI39" s="167"/>
      <c r="AJ39" s="167"/>
      <c r="AK39" s="167"/>
      <c r="AL39" s="167"/>
      <c r="AM39" s="167"/>
      <c r="AN39" s="167"/>
      <c r="AO39" s="167"/>
      <c r="AP39" s="167"/>
      <c r="AQ39" s="167"/>
      <c r="AR39" s="167"/>
      <c r="AS39" s="167"/>
      <c r="AT39" s="167"/>
      <c r="AU39" s="167"/>
      <c r="AV39" s="167"/>
      <c r="AW39" s="167"/>
      <c r="AX39" s="167"/>
      <c r="AY39" s="167"/>
      <c r="AZ39" s="167"/>
      <c r="BA39" s="167"/>
      <c r="BB39" s="167"/>
      <c r="BC39" s="167"/>
      <c r="BD39" s="167"/>
      <c r="BE39" s="167"/>
      <c r="BF39" s="167"/>
      <c r="BG39" s="167"/>
      <c r="BH39" s="167"/>
      <c r="BI39" s="167"/>
      <c r="BJ39" s="167"/>
      <c r="BK39" s="167"/>
      <c r="BL39" s="167"/>
      <c r="BM39" s="167"/>
      <c r="BN39" s="167"/>
      <c r="BO39" s="167"/>
      <c r="BP39" s="167"/>
      <c r="BQ39" s="167"/>
      <c r="BR39" s="167"/>
      <c r="BS39" s="167"/>
      <c r="BT39" s="167"/>
      <c r="BU39" s="167"/>
      <c r="BV39" s="167"/>
      <c r="BW39" s="167"/>
      <c r="BX39" s="167"/>
      <c r="BY39" s="167"/>
      <c r="BZ39" s="167"/>
      <c r="CA39" s="167"/>
      <c r="CB39" s="167"/>
      <c r="CC39" s="167"/>
      <c r="CD39" s="167"/>
      <c r="CE39" s="167"/>
      <c r="CF39" s="167"/>
      <c r="CG39" s="167"/>
      <c r="CH39" s="167"/>
      <c r="CI39" s="167"/>
      <c r="CJ39" s="167"/>
      <c r="CK39" s="167"/>
      <c r="CL39" s="167"/>
      <c r="CM39" s="167"/>
      <c r="CN39" s="167"/>
      <c r="CO39" s="167"/>
      <c r="CP39" s="167"/>
      <c r="CQ39" s="167"/>
      <c r="CR39" s="167"/>
      <c r="CS39" s="167"/>
      <c r="CT39" s="167"/>
      <c r="CU39" s="167"/>
      <c r="CV39" s="167"/>
      <c r="CW39" s="167"/>
      <c r="CX39" s="167"/>
      <c r="CY39" s="167"/>
      <c r="CZ39" s="167"/>
      <c r="DA39" s="167"/>
      <c r="DB39" s="167"/>
      <c r="DC39" s="167"/>
      <c r="DD39" s="167"/>
      <c r="DE39" s="167"/>
      <c r="DF39" s="167"/>
      <c r="DG39" s="167"/>
      <c r="DH39" s="167"/>
      <c r="DI39" s="167"/>
      <c r="DJ39" s="167"/>
      <c r="DK39" s="167"/>
      <c r="DL39" s="167"/>
      <c r="DM39" s="167"/>
      <c r="DN39" s="167"/>
      <c r="DO39" s="167"/>
      <c r="DP39" s="167"/>
      <c r="DQ39" s="167"/>
      <c r="DR39" s="167"/>
      <c r="DS39" s="167"/>
      <c r="DT39" s="167"/>
      <c r="DU39" s="167"/>
      <c r="DV39" s="167"/>
      <c r="DW39" s="167"/>
      <c r="DX39" s="167"/>
      <c r="DY39" s="167"/>
      <c r="DZ39" s="167"/>
      <c r="EA39" s="167"/>
      <c r="EB39" s="167"/>
      <c r="EC39" s="167"/>
      <c r="ED39" s="167"/>
      <c r="EE39" s="167"/>
      <c r="EF39" s="167"/>
      <c r="EG39" s="167"/>
      <c r="EH39" s="167"/>
      <c r="EI39" s="167"/>
      <c r="EJ39" s="167"/>
      <c r="EK39" s="167"/>
      <c r="EL39" s="167"/>
      <c r="EM39" s="167"/>
      <c r="EN39" s="167"/>
      <c r="EO39" s="167"/>
    </row>
    <row r="40" spans="1:145" s="168" customFormat="1" ht="31.5" x14ac:dyDescent="0.25">
      <c r="A40" s="584" t="s">
        <v>320</v>
      </c>
      <c r="B40" s="562"/>
      <c r="C40" s="53" t="s">
        <v>256</v>
      </c>
      <c r="D40" s="406"/>
      <c r="E40" s="122"/>
      <c r="F40" s="268"/>
      <c r="G40" s="386"/>
      <c r="H40" s="358">
        <f>E40*F40*G40</f>
        <v>0</v>
      </c>
      <c r="I40" s="291"/>
      <c r="J40" s="336">
        <f t="shared" si="2"/>
        <v>0</v>
      </c>
      <c r="K40" s="167"/>
      <c r="L40" s="167"/>
      <c r="M40" s="167"/>
      <c r="N40" s="167"/>
      <c r="O40" s="167"/>
      <c r="P40" s="167"/>
      <c r="Q40" s="167"/>
      <c r="R40" s="167"/>
      <c r="S40" s="167"/>
      <c r="T40" s="167"/>
      <c r="U40" s="167"/>
      <c r="V40" s="167"/>
      <c r="W40" s="167"/>
      <c r="X40" s="167"/>
      <c r="Y40" s="167"/>
      <c r="Z40" s="167"/>
      <c r="AA40" s="167"/>
      <c r="AB40" s="167"/>
      <c r="AC40" s="167"/>
      <c r="AD40" s="167"/>
      <c r="AE40" s="167"/>
      <c r="AF40" s="167"/>
      <c r="AG40" s="167"/>
      <c r="AH40" s="167"/>
      <c r="AI40" s="167"/>
      <c r="AJ40" s="167"/>
      <c r="AK40" s="167"/>
      <c r="AL40" s="167"/>
      <c r="AM40" s="167"/>
      <c r="AN40" s="167"/>
      <c r="AO40" s="167"/>
      <c r="AP40" s="167"/>
      <c r="AQ40" s="167"/>
      <c r="AR40" s="167"/>
      <c r="AS40" s="167"/>
      <c r="AT40" s="167"/>
      <c r="AU40" s="167"/>
      <c r="AV40" s="167"/>
      <c r="AW40" s="167"/>
      <c r="AX40" s="167"/>
      <c r="AY40" s="167"/>
      <c r="AZ40" s="167"/>
      <c r="BA40" s="167"/>
      <c r="BB40" s="167"/>
      <c r="BC40" s="167"/>
      <c r="BD40" s="167"/>
      <c r="BE40" s="167"/>
      <c r="BF40" s="167"/>
      <c r="BG40" s="167"/>
      <c r="BH40" s="167"/>
      <c r="BI40" s="167"/>
      <c r="BJ40" s="167"/>
      <c r="BK40" s="167"/>
      <c r="BL40" s="167"/>
      <c r="BM40" s="167"/>
      <c r="BN40" s="167"/>
      <c r="BO40" s="167"/>
      <c r="BP40" s="167"/>
      <c r="BQ40" s="167"/>
      <c r="BR40" s="167"/>
      <c r="BS40" s="167"/>
      <c r="BT40" s="167"/>
      <c r="BU40" s="167"/>
      <c r="BV40" s="167"/>
      <c r="BW40" s="167"/>
      <c r="BX40" s="167"/>
      <c r="BY40" s="167"/>
      <c r="BZ40" s="167"/>
      <c r="CA40" s="167"/>
      <c r="CB40" s="167"/>
      <c r="CC40" s="167"/>
      <c r="CD40" s="167"/>
      <c r="CE40" s="167"/>
      <c r="CF40" s="167"/>
      <c r="CG40" s="167"/>
      <c r="CH40" s="167"/>
      <c r="CI40" s="167"/>
      <c r="CJ40" s="167"/>
      <c r="CK40" s="167"/>
      <c r="CL40" s="167"/>
      <c r="CM40" s="167"/>
      <c r="CN40" s="167"/>
      <c r="CO40" s="167"/>
      <c r="CP40" s="167"/>
      <c r="CQ40" s="167"/>
      <c r="CR40" s="167"/>
      <c r="CS40" s="167"/>
      <c r="CT40" s="167"/>
      <c r="CU40" s="167"/>
      <c r="CV40" s="167"/>
      <c r="CW40" s="167"/>
      <c r="CX40" s="167"/>
      <c r="CY40" s="167"/>
      <c r="CZ40" s="167"/>
      <c r="DA40" s="167"/>
      <c r="DB40" s="167"/>
      <c r="DC40" s="167"/>
      <c r="DD40" s="167"/>
      <c r="DE40" s="167"/>
      <c r="DF40" s="167"/>
      <c r="DG40" s="167"/>
      <c r="DH40" s="167"/>
      <c r="DI40" s="167"/>
      <c r="DJ40" s="167"/>
      <c r="DK40" s="167"/>
      <c r="DL40" s="167"/>
      <c r="DM40" s="167"/>
      <c r="DN40" s="167"/>
      <c r="DO40" s="167"/>
      <c r="DP40" s="167"/>
      <c r="DQ40" s="167"/>
      <c r="DR40" s="167"/>
      <c r="DS40" s="167"/>
      <c r="DT40" s="167"/>
      <c r="DU40" s="167"/>
      <c r="DV40" s="167"/>
      <c r="DW40" s="167"/>
      <c r="DX40" s="167"/>
      <c r="DY40" s="167"/>
      <c r="DZ40" s="167"/>
      <c r="EA40" s="167"/>
      <c r="EB40" s="167"/>
      <c r="EC40" s="167"/>
      <c r="ED40" s="167"/>
      <c r="EE40" s="167"/>
      <c r="EF40" s="167"/>
      <c r="EG40" s="167"/>
      <c r="EH40" s="167"/>
      <c r="EI40" s="167"/>
      <c r="EJ40" s="167"/>
      <c r="EK40" s="167"/>
      <c r="EL40" s="167"/>
      <c r="EM40" s="167"/>
      <c r="EN40" s="167"/>
      <c r="EO40" s="167"/>
    </row>
    <row r="41" spans="1:145" s="168" customFormat="1" ht="16.5" thickBot="1" x14ac:dyDescent="0.3">
      <c r="A41" s="707" t="s">
        <v>261</v>
      </c>
      <c r="B41" s="708"/>
      <c r="C41" s="708" t="s">
        <v>271</v>
      </c>
      <c r="D41" s="407"/>
      <c r="E41" s="377"/>
      <c r="F41" s="378"/>
      <c r="G41" s="379"/>
      <c r="H41" s="359">
        <f>SUM(H39:H40)</f>
        <v>20000</v>
      </c>
      <c r="I41" s="360">
        <f>SUM(I39:I39)</f>
        <v>0</v>
      </c>
      <c r="J41" s="345">
        <f>H41+I41</f>
        <v>20000</v>
      </c>
      <c r="K41" s="167"/>
      <c r="L41" s="167"/>
      <c r="M41" s="167"/>
      <c r="N41" s="167"/>
      <c r="O41" s="167"/>
      <c r="P41" s="167"/>
      <c r="Q41" s="167"/>
      <c r="R41" s="167"/>
      <c r="S41" s="167"/>
      <c r="T41" s="167"/>
      <c r="U41" s="167"/>
      <c r="V41" s="167"/>
      <c r="W41" s="167"/>
      <c r="X41" s="167"/>
      <c r="Y41" s="167"/>
      <c r="Z41" s="167"/>
      <c r="AA41" s="167"/>
      <c r="AB41" s="167"/>
      <c r="AC41" s="167"/>
      <c r="AD41" s="167"/>
      <c r="AE41" s="167"/>
      <c r="AF41" s="167"/>
      <c r="AG41" s="167"/>
      <c r="AH41" s="167"/>
      <c r="AI41" s="167"/>
      <c r="AJ41" s="167"/>
      <c r="AK41" s="167"/>
      <c r="AL41" s="167"/>
      <c r="AM41" s="167"/>
      <c r="AN41" s="167"/>
      <c r="AO41" s="167"/>
      <c r="AP41" s="167"/>
      <c r="AQ41" s="167"/>
      <c r="AR41" s="167"/>
      <c r="AS41" s="167"/>
      <c r="AT41" s="167"/>
      <c r="AU41" s="167"/>
      <c r="AV41" s="167"/>
      <c r="AW41" s="167"/>
      <c r="AX41" s="167"/>
      <c r="AY41" s="167"/>
      <c r="AZ41" s="167"/>
      <c r="BA41" s="167"/>
      <c r="BB41" s="167"/>
      <c r="BC41" s="167"/>
      <c r="BD41" s="167"/>
      <c r="BE41" s="167"/>
      <c r="BF41" s="167"/>
      <c r="BG41" s="167"/>
      <c r="BH41" s="167"/>
      <c r="BI41" s="167"/>
      <c r="BJ41" s="167"/>
      <c r="BK41" s="167"/>
      <c r="BL41" s="167"/>
      <c r="BM41" s="167"/>
      <c r="BN41" s="167"/>
      <c r="BO41" s="167"/>
      <c r="BP41" s="167"/>
      <c r="BQ41" s="167"/>
      <c r="BR41" s="167"/>
      <c r="BS41" s="167"/>
      <c r="BT41" s="167"/>
      <c r="BU41" s="167"/>
      <c r="BV41" s="167"/>
      <c r="BW41" s="167"/>
      <c r="BX41" s="167"/>
      <c r="BY41" s="167"/>
      <c r="BZ41" s="167"/>
      <c r="CA41" s="167"/>
      <c r="CB41" s="167"/>
      <c r="CC41" s="167"/>
      <c r="CD41" s="167"/>
      <c r="CE41" s="167"/>
      <c r="CF41" s="167"/>
      <c r="CG41" s="167"/>
      <c r="CH41" s="167"/>
      <c r="CI41" s="167"/>
      <c r="CJ41" s="167"/>
      <c r="CK41" s="167"/>
      <c r="CL41" s="167"/>
      <c r="CM41" s="167"/>
      <c r="CN41" s="167"/>
      <c r="CO41" s="167"/>
      <c r="CP41" s="167"/>
      <c r="CQ41" s="167"/>
      <c r="CR41" s="167"/>
      <c r="CS41" s="167"/>
      <c r="CT41" s="167"/>
      <c r="CU41" s="167"/>
      <c r="CV41" s="167"/>
      <c r="CW41" s="167"/>
      <c r="CX41" s="167"/>
      <c r="CY41" s="167"/>
      <c r="CZ41" s="167"/>
      <c r="DA41" s="167"/>
      <c r="DB41" s="167"/>
      <c r="DC41" s="167"/>
      <c r="DD41" s="167"/>
      <c r="DE41" s="167"/>
      <c r="DF41" s="167"/>
      <c r="DG41" s="167"/>
      <c r="DH41" s="167"/>
      <c r="DI41" s="167"/>
      <c r="DJ41" s="167"/>
      <c r="DK41" s="167"/>
      <c r="DL41" s="167"/>
      <c r="DM41" s="167"/>
      <c r="DN41" s="167"/>
      <c r="DO41" s="167"/>
      <c r="DP41" s="167"/>
      <c r="DQ41" s="167"/>
      <c r="DR41" s="167"/>
      <c r="DS41" s="167"/>
      <c r="DT41" s="167"/>
      <c r="DU41" s="167"/>
      <c r="DV41" s="167"/>
      <c r="DW41" s="167"/>
      <c r="DX41" s="167"/>
      <c r="DY41" s="167"/>
      <c r="DZ41" s="167"/>
      <c r="EA41" s="167"/>
      <c r="EB41" s="167"/>
      <c r="EC41" s="167"/>
      <c r="ED41" s="167"/>
      <c r="EE41" s="167"/>
      <c r="EF41" s="167"/>
      <c r="EG41" s="167"/>
      <c r="EH41" s="167"/>
      <c r="EI41" s="167"/>
      <c r="EJ41" s="167"/>
      <c r="EK41" s="167"/>
      <c r="EL41" s="167"/>
      <c r="EM41" s="167"/>
      <c r="EN41" s="167"/>
      <c r="EO41" s="167"/>
    </row>
    <row r="42" spans="1:145" s="168" customFormat="1" ht="27" customHeight="1" thickBot="1" x14ac:dyDescent="0.3">
      <c r="A42" s="416" t="s">
        <v>160</v>
      </c>
      <c r="B42" s="419"/>
      <c r="C42" s="418" t="s">
        <v>263</v>
      </c>
      <c r="D42" s="437"/>
      <c r="E42" s="446" t="s">
        <v>247</v>
      </c>
      <c r="F42" s="448" t="s">
        <v>219</v>
      </c>
      <c r="G42" s="447" t="s">
        <v>220</v>
      </c>
      <c r="H42" s="428"/>
      <c r="I42" s="429"/>
      <c r="J42" s="430"/>
      <c r="K42" s="167"/>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7"/>
      <c r="AP42" s="167"/>
      <c r="AQ42" s="167"/>
      <c r="AR42" s="167"/>
      <c r="AS42" s="167"/>
      <c r="AT42" s="167"/>
      <c r="AU42" s="167"/>
      <c r="AV42" s="167"/>
      <c r="AW42" s="167"/>
      <c r="AX42" s="167"/>
      <c r="AY42" s="167"/>
      <c r="AZ42" s="167"/>
      <c r="BA42" s="167"/>
      <c r="BB42" s="167"/>
      <c r="BC42" s="167"/>
      <c r="BD42" s="167"/>
      <c r="BE42" s="167"/>
      <c r="BF42" s="167"/>
      <c r="BG42" s="167"/>
      <c r="BH42" s="167"/>
      <c r="BI42" s="167"/>
      <c r="BJ42" s="167"/>
      <c r="BK42" s="167"/>
      <c r="BL42" s="167"/>
      <c r="BM42" s="167"/>
      <c r="BN42" s="167"/>
      <c r="BO42" s="167"/>
      <c r="BP42" s="167"/>
      <c r="BQ42" s="167"/>
      <c r="BR42" s="167"/>
      <c r="BS42" s="167"/>
      <c r="BT42" s="167"/>
      <c r="BU42" s="167"/>
      <c r="BV42" s="167"/>
      <c r="BW42" s="167"/>
      <c r="BX42" s="167"/>
      <c r="BY42" s="167"/>
      <c r="BZ42" s="167"/>
      <c r="CA42" s="167"/>
      <c r="CB42" s="167"/>
      <c r="CC42" s="167"/>
      <c r="CD42" s="167"/>
      <c r="CE42" s="167"/>
      <c r="CF42" s="167"/>
      <c r="CG42" s="167"/>
      <c r="CH42" s="167"/>
      <c r="CI42" s="167"/>
      <c r="CJ42" s="167"/>
      <c r="CK42" s="167"/>
      <c r="CL42" s="167"/>
      <c r="CM42" s="167"/>
      <c r="CN42" s="167"/>
      <c r="CO42" s="167"/>
      <c r="CP42" s="167"/>
      <c r="CQ42" s="167"/>
      <c r="CR42" s="167"/>
      <c r="CS42" s="167"/>
      <c r="CT42" s="167"/>
      <c r="CU42" s="167"/>
      <c r="CV42" s="167"/>
      <c r="CW42" s="167"/>
      <c r="CX42" s="167"/>
      <c r="CY42" s="167"/>
      <c r="CZ42" s="167"/>
      <c r="DA42" s="167"/>
      <c r="DB42" s="167"/>
      <c r="DC42" s="167"/>
      <c r="DD42" s="167"/>
      <c r="DE42" s="167"/>
      <c r="DF42" s="167"/>
      <c r="DG42" s="167"/>
      <c r="DH42" s="167"/>
      <c r="DI42" s="167"/>
      <c r="DJ42" s="167"/>
      <c r="DK42" s="167"/>
      <c r="DL42" s="167"/>
      <c r="DM42" s="167"/>
      <c r="DN42" s="167"/>
      <c r="DO42" s="167"/>
      <c r="DP42" s="167"/>
      <c r="DQ42" s="167"/>
      <c r="DR42" s="167"/>
      <c r="DS42" s="167"/>
      <c r="DT42" s="167"/>
      <c r="DU42" s="167"/>
      <c r="DV42" s="167"/>
      <c r="DW42" s="167"/>
      <c r="DX42" s="167"/>
      <c r="DY42" s="167"/>
      <c r="DZ42" s="167"/>
      <c r="EA42" s="167"/>
      <c r="EB42" s="167"/>
      <c r="EC42" s="167"/>
      <c r="ED42" s="167"/>
      <c r="EE42" s="167"/>
      <c r="EF42" s="167"/>
      <c r="EG42" s="167"/>
      <c r="EH42" s="167"/>
      <c r="EI42" s="167"/>
      <c r="EJ42" s="167"/>
      <c r="EK42" s="167"/>
      <c r="EL42" s="167"/>
      <c r="EM42" s="167"/>
      <c r="EN42" s="167"/>
      <c r="EO42" s="167"/>
    </row>
    <row r="43" spans="1:145" s="168" customFormat="1" x14ac:dyDescent="0.25">
      <c r="A43" s="382" t="s">
        <v>265</v>
      </c>
      <c r="B43" s="383"/>
      <c r="C43" s="294" t="s">
        <v>161</v>
      </c>
      <c r="D43" s="750"/>
      <c r="E43" s="751"/>
      <c r="F43" s="751"/>
      <c r="G43" s="752"/>
      <c r="H43" s="753"/>
      <c r="I43" s="754"/>
      <c r="J43" s="755"/>
      <c r="K43" s="167"/>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7"/>
      <c r="AP43" s="167"/>
      <c r="AQ43" s="167"/>
      <c r="AR43" s="167"/>
      <c r="AS43" s="167"/>
      <c r="AT43" s="167"/>
      <c r="AU43" s="167"/>
      <c r="AV43" s="167"/>
      <c r="AW43" s="167"/>
      <c r="AX43" s="167"/>
      <c r="AY43" s="167"/>
      <c r="AZ43" s="167"/>
      <c r="BA43" s="167"/>
      <c r="BB43" s="167"/>
      <c r="BC43" s="167"/>
      <c r="BD43" s="167"/>
      <c r="BE43" s="167"/>
      <c r="BF43" s="167"/>
      <c r="BG43" s="167"/>
      <c r="BH43" s="167"/>
      <c r="BI43" s="167"/>
      <c r="BJ43" s="167"/>
      <c r="BK43" s="167"/>
      <c r="BL43" s="167"/>
      <c r="BM43" s="167"/>
      <c r="BN43" s="167"/>
      <c r="BO43" s="167"/>
      <c r="BP43" s="167"/>
      <c r="BQ43" s="167"/>
      <c r="BR43" s="167"/>
      <c r="BS43" s="167"/>
      <c r="BT43" s="167"/>
      <c r="BU43" s="167"/>
      <c r="BV43" s="167"/>
      <c r="BW43" s="167"/>
      <c r="BX43" s="167"/>
      <c r="BY43" s="167"/>
      <c r="BZ43" s="167"/>
      <c r="CA43" s="167"/>
      <c r="CB43" s="167"/>
      <c r="CC43" s="167"/>
      <c r="CD43" s="167"/>
      <c r="CE43" s="167"/>
      <c r="CF43" s="167"/>
      <c r="CG43" s="167"/>
      <c r="CH43" s="167"/>
      <c r="CI43" s="167"/>
      <c r="CJ43" s="167"/>
      <c r="CK43" s="167"/>
      <c r="CL43" s="167"/>
      <c r="CM43" s="167"/>
      <c r="CN43" s="167"/>
      <c r="CO43" s="167"/>
      <c r="CP43" s="167"/>
      <c r="CQ43" s="167"/>
      <c r="CR43" s="167"/>
      <c r="CS43" s="167"/>
      <c r="CT43" s="167"/>
      <c r="CU43" s="167"/>
      <c r="CV43" s="167"/>
      <c r="CW43" s="167"/>
      <c r="CX43" s="167"/>
      <c r="CY43" s="167"/>
      <c r="CZ43" s="167"/>
      <c r="DA43" s="167"/>
      <c r="DB43" s="167"/>
      <c r="DC43" s="167"/>
      <c r="DD43" s="167"/>
      <c r="DE43" s="167"/>
      <c r="DF43" s="167"/>
      <c r="DG43" s="167"/>
      <c r="DH43" s="167"/>
      <c r="DI43" s="167"/>
      <c r="DJ43" s="167"/>
      <c r="DK43" s="167"/>
      <c r="DL43" s="167"/>
      <c r="DM43" s="167"/>
      <c r="DN43" s="167"/>
      <c r="DO43" s="167"/>
      <c r="DP43" s="167"/>
      <c r="DQ43" s="167"/>
      <c r="DR43" s="167"/>
      <c r="DS43" s="167"/>
      <c r="DT43" s="167"/>
      <c r="DU43" s="167"/>
      <c r="DV43" s="167"/>
      <c r="DW43" s="167"/>
      <c r="DX43" s="167"/>
      <c r="DY43" s="167"/>
      <c r="DZ43" s="167"/>
      <c r="EA43" s="167"/>
      <c r="EB43" s="167"/>
      <c r="EC43" s="167"/>
      <c r="ED43" s="167"/>
      <c r="EE43" s="167"/>
      <c r="EF43" s="167"/>
      <c r="EG43" s="167"/>
      <c r="EH43" s="167"/>
      <c r="EI43" s="167"/>
      <c r="EJ43" s="167"/>
      <c r="EK43" s="167"/>
      <c r="EL43" s="167"/>
      <c r="EM43" s="167"/>
      <c r="EN43" s="167"/>
      <c r="EO43" s="167"/>
    </row>
    <row r="44" spans="1:145" s="168" customFormat="1" x14ac:dyDescent="0.25">
      <c r="A44" s="756" t="s">
        <v>250</v>
      </c>
      <c r="B44" s="757"/>
      <c r="C44" s="757"/>
      <c r="D44" s="734" t="s">
        <v>318</v>
      </c>
      <c r="E44" s="735"/>
      <c r="F44" s="735"/>
      <c r="G44" s="735"/>
      <c r="H44" s="481"/>
      <c r="I44" s="504"/>
      <c r="J44" s="505"/>
      <c r="K44" s="167"/>
      <c r="L44" s="167"/>
      <c r="M44" s="167"/>
      <c r="N44" s="167"/>
      <c r="O44" s="167"/>
      <c r="P44" s="167"/>
      <c r="Q44" s="167"/>
      <c r="R44" s="167"/>
      <c r="S44" s="167"/>
      <c r="T44" s="167"/>
      <c r="U44" s="167"/>
      <c r="V44" s="167"/>
      <c r="W44" s="167"/>
      <c r="X44" s="167"/>
      <c r="Y44" s="167"/>
      <c r="Z44" s="167"/>
      <c r="AA44" s="167"/>
      <c r="AB44" s="167"/>
      <c r="AC44" s="167"/>
      <c r="AD44" s="167"/>
      <c r="AE44" s="167"/>
      <c r="AF44" s="167"/>
      <c r="AG44" s="167"/>
      <c r="AH44" s="167"/>
      <c r="AI44" s="167"/>
      <c r="AJ44" s="167"/>
      <c r="AK44" s="167"/>
      <c r="AL44" s="167"/>
      <c r="AM44" s="167"/>
      <c r="AN44" s="167"/>
      <c r="AO44" s="167"/>
      <c r="AP44" s="167"/>
      <c r="AQ44" s="167"/>
      <c r="AR44" s="167"/>
      <c r="AS44" s="167"/>
      <c r="AT44" s="167"/>
      <c r="AU44" s="167"/>
      <c r="AV44" s="167"/>
      <c r="AW44" s="167"/>
      <c r="AX44" s="167"/>
      <c r="AY44" s="167"/>
      <c r="AZ44" s="167"/>
      <c r="BA44" s="167"/>
      <c r="BB44" s="167"/>
      <c r="BC44" s="167"/>
      <c r="BD44" s="167"/>
      <c r="BE44" s="167"/>
      <c r="BF44" s="167"/>
      <c r="BG44" s="167"/>
      <c r="BH44" s="167"/>
      <c r="BI44" s="167"/>
      <c r="BJ44" s="167"/>
      <c r="BK44" s="167"/>
      <c r="BL44" s="167"/>
      <c r="BM44" s="167"/>
      <c r="BN44" s="167"/>
      <c r="BO44" s="167"/>
      <c r="BP44" s="167"/>
      <c r="BQ44" s="167"/>
      <c r="BR44" s="167"/>
      <c r="BS44" s="167"/>
      <c r="BT44" s="167"/>
      <c r="BU44" s="167"/>
      <c r="BV44" s="167"/>
      <c r="BW44" s="167"/>
      <c r="BX44" s="167"/>
      <c r="BY44" s="167"/>
      <c r="BZ44" s="167"/>
      <c r="CA44" s="167"/>
      <c r="CB44" s="167"/>
      <c r="CC44" s="167"/>
      <c r="CD44" s="167"/>
      <c r="CE44" s="167"/>
      <c r="CF44" s="167"/>
      <c r="CG44" s="167"/>
      <c r="CH44" s="167"/>
      <c r="CI44" s="167"/>
      <c r="CJ44" s="167"/>
      <c r="CK44" s="167"/>
      <c r="CL44" s="167"/>
      <c r="CM44" s="167"/>
      <c r="CN44" s="167"/>
      <c r="CO44" s="167"/>
      <c r="CP44" s="167"/>
      <c r="CQ44" s="167"/>
      <c r="CR44" s="167"/>
      <c r="CS44" s="167"/>
      <c r="CT44" s="167"/>
      <c r="CU44" s="167"/>
      <c r="CV44" s="167"/>
      <c r="CW44" s="167"/>
      <c r="CX44" s="167"/>
      <c r="CY44" s="167"/>
      <c r="CZ44" s="167"/>
      <c r="DA44" s="167"/>
      <c r="DB44" s="167"/>
      <c r="DC44" s="167"/>
      <c r="DD44" s="167"/>
      <c r="DE44" s="167"/>
      <c r="DF44" s="167"/>
      <c r="DG44" s="167"/>
      <c r="DH44" s="167"/>
      <c r="DI44" s="167"/>
      <c r="DJ44" s="167"/>
      <c r="DK44" s="167"/>
      <c r="DL44" s="167"/>
      <c r="DM44" s="167"/>
      <c r="DN44" s="167"/>
      <c r="DO44" s="167"/>
      <c r="DP44" s="167"/>
      <c r="DQ44" s="167"/>
      <c r="DR44" s="167"/>
      <c r="DS44" s="167"/>
      <c r="DT44" s="167"/>
      <c r="DU44" s="167"/>
      <c r="DV44" s="167"/>
      <c r="DW44" s="167"/>
      <c r="DX44" s="167"/>
      <c r="DY44" s="167"/>
      <c r="DZ44" s="167"/>
      <c r="EA44" s="167"/>
      <c r="EB44" s="167"/>
      <c r="EC44" s="167"/>
      <c r="ED44" s="167"/>
      <c r="EE44" s="167"/>
      <c r="EF44" s="167"/>
      <c r="EG44" s="167"/>
      <c r="EH44" s="167"/>
      <c r="EI44" s="167"/>
      <c r="EJ44" s="167"/>
      <c r="EK44" s="167"/>
      <c r="EL44" s="167"/>
      <c r="EM44" s="167"/>
      <c r="EN44" s="167"/>
      <c r="EO44" s="167"/>
    </row>
    <row r="45" spans="1:145" ht="30" customHeight="1" x14ac:dyDescent="0.25">
      <c r="A45" s="702" t="s">
        <v>266</v>
      </c>
      <c r="B45" s="592"/>
      <c r="C45" s="53" t="s">
        <v>267</v>
      </c>
      <c r="D45" s="406"/>
      <c r="E45" s="122"/>
      <c r="F45" s="268"/>
      <c r="G45" s="386"/>
      <c r="H45" s="358">
        <f>E45*F45*G45</f>
        <v>0</v>
      </c>
      <c r="I45" s="291"/>
      <c r="J45" s="336">
        <f t="shared" ref="J45:J47" si="3">H45+I45</f>
        <v>0</v>
      </c>
      <c r="K45" s="172"/>
    </row>
    <row r="46" spans="1:145" ht="18.75" customHeight="1" x14ac:dyDescent="0.25">
      <c r="A46" s="756" t="s">
        <v>250</v>
      </c>
      <c r="B46" s="757"/>
      <c r="C46" s="757"/>
      <c r="D46" s="734" t="s">
        <v>321</v>
      </c>
      <c r="E46" s="735"/>
      <c r="F46" s="735"/>
      <c r="G46" s="735"/>
      <c r="H46" s="485"/>
      <c r="I46" s="486"/>
      <c r="J46" s="487"/>
      <c r="K46" s="172"/>
    </row>
    <row r="47" spans="1:145" ht="30" customHeight="1" x14ac:dyDescent="0.25">
      <c r="A47" s="482" t="s">
        <v>322</v>
      </c>
      <c r="B47" s="483"/>
      <c r="C47" s="484" t="s">
        <v>269</v>
      </c>
      <c r="D47" s="406"/>
      <c r="E47" s="122"/>
      <c r="F47" s="268"/>
      <c r="G47" s="386"/>
      <c r="H47" s="358">
        <f>E47*F47*G47</f>
        <v>0</v>
      </c>
      <c r="I47" s="486"/>
      <c r="J47" s="336">
        <f t="shared" si="3"/>
        <v>0</v>
      </c>
      <c r="K47" s="172"/>
    </row>
    <row r="48" spans="1:145" s="165" customFormat="1" ht="16.5" thickBot="1" x14ac:dyDescent="0.3">
      <c r="A48" s="707" t="s">
        <v>270</v>
      </c>
      <c r="B48" s="708"/>
      <c r="C48" s="708" t="s">
        <v>271</v>
      </c>
      <c r="D48" s="407"/>
      <c r="E48" s="377"/>
      <c r="F48" s="378"/>
      <c r="G48" s="379"/>
      <c r="H48" s="359">
        <f>SUM(H45:H47)</f>
        <v>0</v>
      </c>
      <c r="I48" s="360">
        <f>SUM(I45:I45)</f>
        <v>0</v>
      </c>
      <c r="J48" s="345">
        <f>H48+I48</f>
        <v>0</v>
      </c>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c r="DA48" s="27"/>
      <c r="DB48" s="27"/>
      <c r="DC48" s="27"/>
      <c r="DD48" s="27"/>
      <c r="DE48" s="27"/>
      <c r="DF48" s="27"/>
      <c r="DG48" s="27"/>
      <c r="DH48" s="27"/>
      <c r="DI48" s="27"/>
      <c r="DJ48" s="27"/>
      <c r="DK48" s="27"/>
      <c r="DL48" s="27"/>
      <c r="DM48" s="27"/>
      <c r="DN48" s="27"/>
      <c r="DO48" s="27"/>
      <c r="DP48" s="27"/>
      <c r="DQ48" s="27"/>
      <c r="DR48" s="27"/>
      <c r="DS48" s="27"/>
      <c r="DT48" s="27"/>
      <c r="DU48" s="27"/>
      <c r="DV48" s="27"/>
      <c r="DW48" s="27"/>
      <c r="DX48" s="27"/>
      <c r="DY48" s="27"/>
      <c r="DZ48" s="27"/>
      <c r="EA48" s="27"/>
      <c r="EB48" s="27"/>
      <c r="EC48" s="27"/>
      <c r="ED48" s="27"/>
      <c r="EE48" s="27"/>
      <c r="EF48" s="27"/>
      <c r="EG48" s="27"/>
      <c r="EH48" s="27"/>
      <c r="EI48" s="27"/>
      <c r="EJ48" s="27"/>
      <c r="EK48" s="27"/>
      <c r="EL48" s="27"/>
      <c r="EM48" s="27"/>
      <c r="EN48" s="27"/>
      <c r="EO48" s="27"/>
    </row>
    <row r="49" spans="1:145" s="168" customFormat="1" ht="26.25" customHeight="1" thickBot="1" x14ac:dyDescent="0.3">
      <c r="A49" s="416" t="s">
        <v>162</v>
      </c>
      <c r="B49" s="419"/>
      <c r="C49" s="418" t="s">
        <v>163</v>
      </c>
      <c r="D49" s="440"/>
      <c r="E49" s="438" t="s">
        <v>248</v>
      </c>
      <c r="F49" s="441" t="s">
        <v>219</v>
      </c>
      <c r="G49" s="439" t="s">
        <v>220</v>
      </c>
      <c r="H49" s="428"/>
      <c r="I49" s="429"/>
      <c r="J49" s="430"/>
      <c r="K49" s="167"/>
      <c r="L49" s="167"/>
      <c r="M49" s="167"/>
      <c r="N49" s="167"/>
      <c r="O49" s="167"/>
      <c r="P49" s="167"/>
      <c r="Q49" s="167"/>
      <c r="R49" s="167"/>
      <c r="S49" s="167"/>
      <c r="T49" s="167"/>
      <c r="U49" s="167"/>
      <c r="V49" s="167"/>
      <c r="W49" s="167"/>
      <c r="X49" s="167"/>
      <c r="Y49" s="167"/>
      <c r="Z49" s="167"/>
      <c r="AA49" s="167"/>
      <c r="AB49" s="167"/>
      <c r="AC49" s="167"/>
      <c r="AD49" s="167"/>
      <c r="AE49" s="167"/>
      <c r="AF49" s="167"/>
      <c r="AG49" s="167"/>
      <c r="AH49" s="167"/>
      <c r="AI49" s="167"/>
      <c r="AJ49" s="167"/>
      <c r="AK49" s="167"/>
      <c r="AL49" s="167"/>
      <c r="AM49" s="167"/>
      <c r="AN49" s="167"/>
      <c r="AO49" s="167"/>
      <c r="AP49" s="167"/>
      <c r="AQ49" s="167"/>
      <c r="AR49" s="167"/>
      <c r="AS49" s="167"/>
      <c r="AT49" s="167"/>
      <c r="AU49" s="167"/>
      <c r="AV49" s="167"/>
      <c r="AW49" s="167"/>
      <c r="AX49" s="167"/>
      <c r="AY49" s="167"/>
      <c r="AZ49" s="167"/>
      <c r="BA49" s="167"/>
      <c r="BB49" s="167"/>
      <c r="BC49" s="167"/>
      <c r="BD49" s="167"/>
      <c r="BE49" s="167"/>
      <c r="BF49" s="167"/>
      <c r="BG49" s="167"/>
      <c r="BH49" s="167"/>
      <c r="BI49" s="167"/>
      <c r="BJ49" s="167"/>
      <c r="BK49" s="167"/>
      <c r="BL49" s="167"/>
      <c r="BM49" s="167"/>
      <c r="BN49" s="167"/>
      <c r="BO49" s="167"/>
      <c r="BP49" s="167"/>
      <c r="BQ49" s="167"/>
      <c r="BR49" s="167"/>
      <c r="BS49" s="167"/>
      <c r="BT49" s="167"/>
      <c r="BU49" s="167"/>
      <c r="BV49" s="167"/>
      <c r="BW49" s="167"/>
      <c r="BX49" s="167"/>
      <c r="BY49" s="167"/>
      <c r="BZ49" s="167"/>
      <c r="CA49" s="167"/>
      <c r="CB49" s="167"/>
      <c r="CC49" s="167"/>
      <c r="CD49" s="167"/>
      <c r="CE49" s="167"/>
      <c r="CF49" s="167"/>
      <c r="CG49" s="167"/>
      <c r="CH49" s="167"/>
      <c r="CI49" s="167"/>
      <c r="CJ49" s="167"/>
      <c r="CK49" s="167"/>
      <c r="CL49" s="167"/>
      <c r="CM49" s="167"/>
      <c r="CN49" s="167"/>
      <c r="CO49" s="167"/>
      <c r="CP49" s="167"/>
      <c r="CQ49" s="167"/>
      <c r="CR49" s="167"/>
      <c r="CS49" s="167"/>
      <c r="CT49" s="167"/>
      <c r="CU49" s="167"/>
      <c r="CV49" s="167"/>
      <c r="CW49" s="167"/>
      <c r="CX49" s="167"/>
      <c r="CY49" s="167"/>
      <c r="CZ49" s="167"/>
      <c r="DA49" s="167"/>
      <c r="DB49" s="167"/>
      <c r="DC49" s="167"/>
      <c r="DD49" s="167"/>
      <c r="DE49" s="167"/>
      <c r="DF49" s="167"/>
      <c r="DG49" s="167"/>
      <c r="DH49" s="167"/>
      <c r="DI49" s="167"/>
      <c r="DJ49" s="167"/>
      <c r="DK49" s="167"/>
      <c r="DL49" s="167"/>
      <c r="DM49" s="167"/>
      <c r="DN49" s="167"/>
      <c r="DO49" s="167"/>
      <c r="DP49" s="167"/>
      <c r="DQ49" s="167"/>
      <c r="DR49" s="167"/>
      <c r="DS49" s="167"/>
      <c r="DT49" s="167"/>
      <c r="DU49" s="167"/>
      <c r="DV49" s="167"/>
      <c r="DW49" s="167"/>
      <c r="DX49" s="167"/>
      <c r="DY49" s="167"/>
      <c r="DZ49" s="167"/>
      <c r="EA49" s="167"/>
      <c r="EB49" s="167"/>
      <c r="EC49" s="167"/>
      <c r="ED49" s="167"/>
      <c r="EE49" s="167"/>
      <c r="EF49" s="167"/>
      <c r="EG49" s="167"/>
      <c r="EH49" s="167"/>
      <c r="EI49" s="167"/>
      <c r="EJ49" s="167"/>
      <c r="EK49" s="167"/>
      <c r="EL49" s="167"/>
      <c r="EM49" s="167"/>
      <c r="EN49" s="167"/>
      <c r="EO49" s="167"/>
    </row>
    <row r="50" spans="1:145" x14ac:dyDescent="0.25">
      <c r="A50" s="426" t="s">
        <v>272</v>
      </c>
      <c r="B50" s="427"/>
      <c r="C50" s="422" t="s">
        <v>273</v>
      </c>
      <c r="D50" s="420"/>
      <c r="E50" s="478"/>
      <c r="F50" s="449"/>
      <c r="G50" s="450"/>
      <c r="H50" s="451"/>
      <c r="I50" s="452"/>
      <c r="J50" s="453"/>
    </row>
    <row r="51" spans="1:145" x14ac:dyDescent="0.25">
      <c r="A51" s="702" t="s">
        <v>277</v>
      </c>
      <c r="B51" s="592"/>
      <c r="C51" s="135" t="s">
        <v>323</v>
      </c>
      <c r="D51" s="479"/>
      <c r="E51" s="122">
        <v>1</v>
      </c>
      <c r="F51" s="268">
        <v>50000</v>
      </c>
      <c r="G51" s="386">
        <v>1</v>
      </c>
      <c r="H51" s="362">
        <f>E51*F51*G51</f>
        <v>50000</v>
      </c>
      <c r="I51" s="164"/>
      <c r="J51" s="363">
        <f>H51+I51</f>
        <v>50000</v>
      </c>
    </row>
    <row r="52" spans="1:145" x14ac:dyDescent="0.25">
      <c r="A52" s="384" t="s">
        <v>279</v>
      </c>
      <c r="B52" s="127"/>
      <c r="C52" s="128" t="s">
        <v>280</v>
      </c>
      <c r="D52" s="376"/>
      <c r="E52" s="132"/>
      <c r="F52" s="133"/>
      <c r="G52" s="385"/>
      <c r="H52" s="361"/>
      <c r="I52" s="163"/>
      <c r="J52" s="315"/>
    </row>
    <row r="53" spans="1:145" ht="16.5" thickBot="1" x14ac:dyDescent="0.3">
      <c r="A53" s="702" t="s">
        <v>282</v>
      </c>
      <c r="B53" s="592"/>
      <c r="C53" s="135" t="s">
        <v>83</v>
      </c>
      <c r="D53" s="480"/>
      <c r="E53" s="122"/>
      <c r="F53" s="268"/>
      <c r="G53" s="386"/>
      <c r="H53" s="362">
        <f>E53*F53*G53</f>
        <v>0</v>
      </c>
      <c r="I53" s="164"/>
      <c r="J53" s="363">
        <f>H53+I53</f>
        <v>0</v>
      </c>
    </row>
    <row r="54" spans="1:145" s="165" customFormat="1" ht="16.5" thickBot="1" x14ac:dyDescent="0.3">
      <c r="A54" s="707" t="s">
        <v>284</v>
      </c>
      <c r="B54" s="708"/>
      <c r="C54" s="708"/>
      <c r="D54" s="409"/>
      <c r="E54" s="410"/>
      <c r="F54" s="411"/>
      <c r="G54" s="412"/>
      <c r="H54" s="359">
        <f>SUM(H51:H53)</f>
        <v>50000</v>
      </c>
      <c r="I54" s="364">
        <f>SUM(I51:I53)</f>
        <v>0</v>
      </c>
      <c r="J54" s="365">
        <f>H54+I54</f>
        <v>50000</v>
      </c>
      <c r="K54" s="172"/>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c r="DA54" s="27"/>
      <c r="DB54" s="27"/>
      <c r="DC54" s="27"/>
      <c r="DD54" s="27"/>
      <c r="DE54" s="27"/>
      <c r="DF54" s="27"/>
      <c r="DG54" s="27"/>
      <c r="DH54" s="27"/>
      <c r="DI54" s="27"/>
      <c r="DJ54" s="27"/>
      <c r="DK54" s="27"/>
      <c r="DL54" s="27"/>
      <c r="DM54" s="27"/>
      <c r="DN54" s="27"/>
      <c r="DO54" s="27"/>
      <c r="DP54" s="27"/>
      <c r="DQ54" s="27"/>
      <c r="DR54" s="27"/>
      <c r="DS54" s="27"/>
      <c r="DT54" s="27"/>
      <c r="DU54" s="27"/>
      <c r="DV54" s="27"/>
      <c r="DW54" s="27"/>
      <c r="DX54" s="27"/>
      <c r="DY54" s="27"/>
      <c r="DZ54" s="27"/>
      <c r="EA54" s="27"/>
      <c r="EB54" s="27"/>
      <c r="EC54" s="27"/>
      <c r="ED54" s="27"/>
      <c r="EE54" s="27"/>
      <c r="EF54" s="27"/>
      <c r="EG54" s="27"/>
      <c r="EH54" s="27"/>
      <c r="EI54" s="27"/>
      <c r="EJ54" s="27"/>
      <c r="EK54" s="27"/>
      <c r="EL54" s="27"/>
      <c r="EM54" s="27"/>
      <c r="EN54" s="27"/>
      <c r="EO54" s="27"/>
    </row>
    <row r="55" spans="1:145" s="168" customFormat="1" ht="26.25" customHeight="1" thickBot="1" x14ac:dyDescent="0.3">
      <c r="A55" s="380" t="s">
        <v>164</v>
      </c>
      <c r="B55" s="381"/>
      <c r="C55" s="456" t="s">
        <v>165</v>
      </c>
      <c r="D55" s="455"/>
      <c r="E55" s="438" t="s">
        <v>248</v>
      </c>
      <c r="F55" s="441" t="s">
        <v>219</v>
      </c>
      <c r="G55" s="439" t="s">
        <v>220</v>
      </c>
      <c r="H55" s="428"/>
      <c r="I55" s="429"/>
      <c r="J55" s="430"/>
      <c r="K55" s="167"/>
      <c r="L55" s="167"/>
      <c r="M55" s="167"/>
      <c r="N55" s="167"/>
      <c r="O55" s="167"/>
      <c r="P55" s="167"/>
      <c r="Q55" s="167"/>
      <c r="R55" s="167"/>
      <c r="S55" s="167"/>
      <c r="T55" s="167"/>
      <c r="U55" s="167"/>
      <c r="V55" s="167"/>
      <c r="W55" s="167"/>
      <c r="X55" s="167"/>
      <c r="Y55" s="167"/>
      <c r="Z55" s="167"/>
      <c r="AA55" s="167"/>
      <c r="AB55" s="167"/>
      <c r="AC55" s="167"/>
      <c r="AD55" s="167"/>
      <c r="AE55" s="167"/>
      <c r="AF55" s="167"/>
      <c r="AG55" s="167"/>
      <c r="AH55" s="167"/>
      <c r="AI55" s="167"/>
      <c r="AJ55" s="167"/>
      <c r="AK55" s="167"/>
      <c r="AL55" s="167"/>
      <c r="AM55" s="167"/>
      <c r="AN55" s="167"/>
      <c r="AO55" s="167"/>
      <c r="AP55" s="167"/>
      <c r="AQ55" s="167"/>
      <c r="AR55" s="167"/>
      <c r="AS55" s="167"/>
      <c r="AT55" s="167"/>
      <c r="AU55" s="167"/>
      <c r="AV55" s="167"/>
      <c r="AW55" s="167"/>
      <c r="AX55" s="167"/>
      <c r="AY55" s="167"/>
      <c r="AZ55" s="167"/>
      <c r="BA55" s="167"/>
      <c r="BB55" s="167"/>
      <c r="BC55" s="167"/>
      <c r="BD55" s="167"/>
      <c r="BE55" s="167"/>
      <c r="BF55" s="167"/>
      <c r="BG55" s="167"/>
      <c r="BH55" s="167"/>
      <c r="BI55" s="167"/>
      <c r="BJ55" s="167"/>
      <c r="BK55" s="167"/>
      <c r="BL55" s="167"/>
      <c r="BM55" s="167"/>
      <c r="BN55" s="167"/>
      <c r="BO55" s="167"/>
      <c r="BP55" s="167"/>
      <c r="BQ55" s="167"/>
      <c r="BR55" s="167"/>
      <c r="BS55" s="167"/>
      <c r="BT55" s="167"/>
      <c r="BU55" s="167"/>
      <c r="BV55" s="167"/>
      <c r="BW55" s="167"/>
      <c r="BX55" s="167"/>
      <c r="BY55" s="167"/>
      <c r="BZ55" s="167"/>
      <c r="CA55" s="167"/>
      <c r="CB55" s="167"/>
      <c r="CC55" s="167"/>
      <c r="CD55" s="167"/>
      <c r="CE55" s="167"/>
      <c r="CF55" s="167"/>
      <c r="CG55" s="167"/>
      <c r="CH55" s="167"/>
      <c r="CI55" s="167"/>
      <c r="CJ55" s="167"/>
      <c r="CK55" s="167"/>
      <c r="CL55" s="167"/>
      <c r="CM55" s="167"/>
      <c r="CN55" s="167"/>
      <c r="CO55" s="167"/>
      <c r="CP55" s="167"/>
      <c r="CQ55" s="167"/>
      <c r="CR55" s="167"/>
      <c r="CS55" s="167"/>
      <c r="CT55" s="167"/>
      <c r="CU55" s="167"/>
      <c r="CV55" s="167"/>
      <c r="CW55" s="167"/>
      <c r="CX55" s="167"/>
      <c r="CY55" s="167"/>
      <c r="CZ55" s="167"/>
      <c r="DA55" s="167"/>
      <c r="DB55" s="167"/>
      <c r="DC55" s="167"/>
      <c r="DD55" s="167"/>
      <c r="DE55" s="167"/>
      <c r="DF55" s="167"/>
      <c r="DG55" s="167"/>
      <c r="DH55" s="167"/>
      <c r="DI55" s="167"/>
      <c r="DJ55" s="167"/>
      <c r="DK55" s="167"/>
      <c r="DL55" s="167"/>
      <c r="DM55" s="167"/>
      <c r="DN55" s="167"/>
      <c r="DO55" s="167"/>
      <c r="DP55" s="167"/>
      <c r="DQ55" s="167"/>
      <c r="DR55" s="167"/>
      <c r="DS55" s="167"/>
      <c r="DT55" s="167"/>
      <c r="DU55" s="167"/>
      <c r="DV55" s="167"/>
      <c r="DW55" s="167"/>
      <c r="DX55" s="167"/>
      <c r="DY55" s="167"/>
      <c r="DZ55" s="167"/>
      <c r="EA55" s="167"/>
      <c r="EB55" s="167"/>
      <c r="EC55" s="167"/>
      <c r="ED55" s="167"/>
      <c r="EE55" s="167"/>
      <c r="EF55" s="167"/>
      <c r="EG55" s="167"/>
      <c r="EH55" s="167"/>
      <c r="EI55" s="167"/>
      <c r="EJ55" s="167"/>
      <c r="EK55" s="167"/>
      <c r="EL55" s="167"/>
      <c r="EM55" s="167"/>
      <c r="EN55" s="167"/>
      <c r="EO55" s="167"/>
    </row>
    <row r="56" spans="1:145" x14ac:dyDescent="0.25">
      <c r="A56" s="714" t="s">
        <v>286</v>
      </c>
      <c r="B56" s="715"/>
      <c r="C56" s="457" t="s">
        <v>324</v>
      </c>
      <c r="D56" s="506"/>
      <c r="E56" s="136">
        <v>0</v>
      </c>
      <c r="F56" s="270">
        <v>0</v>
      </c>
      <c r="G56" s="461"/>
      <c r="H56" s="362">
        <f>E56*F56*G56</f>
        <v>0</v>
      </c>
      <c r="I56" s="101"/>
      <c r="J56" s="454">
        <f>H56+I56</f>
        <v>0</v>
      </c>
    </row>
    <row r="57" spans="1:145" s="165" customFormat="1" ht="16.5" thickBot="1" x14ac:dyDescent="0.3">
      <c r="A57" s="458" t="s">
        <v>289</v>
      </c>
      <c r="B57" s="459"/>
      <c r="C57" s="460"/>
      <c r="D57" s="586"/>
      <c r="E57" s="586"/>
      <c r="F57" s="586"/>
      <c r="G57" s="408"/>
      <c r="H57" s="366">
        <f>SUM(H56:H56)</f>
        <v>0</v>
      </c>
      <c r="I57" s="364">
        <f>SUM(I56:I56)</f>
        <v>0</v>
      </c>
      <c r="J57" s="365">
        <f>H57+I57</f>
        <v>0</v>
      </c>
      <c r="K57" s="27"/>
      <c r="L57" s="27"/>
      <c r="M57" s="27"/>
      <c r="N57" s="27"/>
      <c r="O57" s="27"/>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c r="DA57" s="27"/>
      <c r="DB57" s="27"/>
      <c r="DC57" s="27"/>
      <c r="DD57" s="27"/>
      <c r="DE57" s="27"/>
      <c r="DF57" s="27"/>
      <c r="DG57" s="27"/>
      <c r="DH57" s="27"/>
      <c r="DI57" s="27"/>
      <c r="DJ57" s="27"/>
      <c r="DK57" s="27"/>
      <c r="DL57" s="27"/>
      <c r="DM57" s="27"/>
      <c r="DN57" s="27"/>
      <c r="DO57" s="27"/>
      <c r="DP57" s="27"/>
      <c r="DQ57" s="27"/>
      <c r="DR57" s="27"/>
      <c r="DS57" s="27"/>
      <c r="DT57" s="27"/>
      <c r="DU57" s="27"/>
      <c r="DV57" s="27"/>
      <c r="DW57" s="27"/>
      <c r="DX57" s="27"/>
      <c r="DY57" s="27"/>
      <c r="DZ57" s="27"/>
      <c r="EA57" s="27"/>
      <c r="EB57" s="27"/>
      <c r="EC57" s="27"/>
      <c r="ED57" s="27"/>
      <c r="EE57" s="27"/>
      <c r="EF57" s="27"/>
      <c r="EG57" s="27"/>
      <c r="EH57" s="27"/>
      <c r="EI57" s="27"/>
      <c r="EJ57" s="27"/>
      <c r="EK57" s="27"/>
      <c r="EL57" s="27"/>
      <c r="EM57" s="27"/>
      <c r="EN57" s="27"/>
      <c r="EO57" s="27"/>
    </row>
    <row r="58" spans="1:145" s="168" customFormat="1" ht="20.25" customHeight="1" thickBot="1" x14ac:dyDescent="0.3">
      <c r="A58" s="416" t="s">
        <v>166</v>
      </c>
      <c r="B58" s="419"/>
      <c r="C58" s="418" t="s">
        <v>167</v>
      </c>
      <c r="D58" s="437" t="s">
        <v>290</v>
      </c>
      <c r="E58" s="438" t="s">
        <v>248</v>
      </c>
      <c r="F58" s="441" t="s">
        <v>219</v>
      </c>
      <c r="G58" s="439" t="s">
        <v>220</v>
      </c>
      <c r="H58" s="428"/>
      <c r="I58" s="429"/>
      <c r="J58" s="430"/>
      <c r="K58" s="167"/>
      <c r="L58" s="167"/>
      <c r="M58" s="167"/>
      <c r="N58" s="167"/>
      <c r="O58" s="167"/>
      <c r="P58" s="167"/>
      <c r="Q58" s="167"/>
      <c r="R58" s="167"/>
      <c r="S58" s="167"/>
      <c r="T58" s="167"/>
      <c r="U58" s="167"/>
      <c r="V58" s="167"/>
      <c r="W58" s="167"/>
      <c r="X58" s="167"/>
      <c r="Y58" s="167"/>
      <c r="Z58" s="167"/>
      <c r="AA58" s="167"/>
      <c r="AB58" s="167"/>
      <c r="AC58" s="167"/>
      <c r="AD58" s="167"/>
      <c r="AE58" s="167"/>
      <c r="AF58" s="167"/>
      <c r="AG58" s="167"/>
      <c r="AH58" s="167"/>
      <c r="AI58" s="167"/>
      <c r="AJ58" s="167"/>
      <c r="AK58" s="167"/>
      <c r="AL58" s="167"/>
      <c r="AM58" s="167"/>
      <c r="AN58" s="167"/>
      <c r="AO58" s="167"/>
      <c r="AP58" s="167"/>
      <c r="AQ58" s="167"/>
      <c r="AR58" s="167"/>
      <c r="AS58" s="167"/>
      <c r="AT58" s="167"/>
      <c r="AU58" s="167"/>
      <c r="AV58" s="167"/>
      <c r="AW58" s="167"/>
      <c r="AX58" s="167"/>
      <c r="AY58" s="167"/>
      <c r="AZ58" s="167"/>
      <c r="BA58" s="167"/>
      <c r="BB58" s="167"/>
      <c r="BC58" s="167"/>
      <c r="BD58" s="167"/>
      <c r="BE58" s="167"/>
      <c r="BF58" s="167"/>
      <c r="BG58" s="167"/>
      <c r="BH58" s="167"/>
      <c r="BI58" s="167"/>
      <c r="BJ58" s="167"/>
      <c r="BK58" s="167"/>
      <c r="BL58" s="167"/>
      <c r="BM58" s="167"/>
      <c r="BN58" s="167"/>
      <c r="BO58" s="167"/>
      <c r="BP58" s="167"/>
      <c r="BQ58" s="167"/>
      <c r="BR58" s="167"/>
      <c r="BS58" s="167"/>
      <c r="BT58" s="167"/>
      <c r="BU58" s="167"/>
      <c r="BV58" s="167"/>
      <c r="BW58" s="167"/>
      <c r="BX58" s="167"/>
      <c r="BY58" s="167"/>
      <c r="BZ58" s="167"/>
      <c r="CA58" s="167"/>
      <c r="CB58" s="167"/>
      <c r="CC58" s="167"/>
      <c r="CD58" s="167"/>
      <c r="CE58" s="167"/>
      <c r="CF58" s="167"/>
      <c r="CG58" s="167"/>
      <c r="CH58" s="167"/>
      <c r="CI58" s="167"/>
      <c r="CJ58" s="167"/>
      <c r="CK58" s="167"/>
      <c r="CL58" s="167"/>
      <c r="CM58" s="167"/>
      <c r="CN58" s="167"/>
      <c r="CO58" s="167"/>
      <c r="CP58" s="167"/>
      <c r="CQ58" s="167"/>
      <c r="CR58" s="167"/>
      <c r="CS58" s="167"/>
      <c r="CT58" s="167"/>
      <c r="CU58" s="167"/>
      <c r="CV58" s="167"/>
      <c r="CW58" s="167"/>
      <c r="CX58" s="167"/>
      <c r="CY58" s="167"/>
      <c r="CZ58" s="167"/>
      <c r="DA58" s="167"/>
      <c r="DB58" s="167"/>
      <c r="DC58" s="167"/>
      <c r="DD58" s="167"/>
      <c r="DE58" s="167"/>
      <c r="DF58" s="167"/>
      <c r="DG58" s="167"/>
      <c r="DH58" s="167"/>
      <c r="DI58" s="167"/>
      <c r="DJ58" s="167"/>
      <c r="DK58" s="167"/>
      <c r="DL58" s="167"/>
      <c r="DM58" s="167"/>
      <c r="DN58" s="167"/>
      <c r="DO58" s="167"/>
      <c r="DP58" s="167"/>
      <c r="DQ58" s="167"/>
      <c r="DR58" s="167"/>
      <c r="DS58" s="167"/>
      <c r="DT58" s="167"/>
      <c r="DU58" s="167"/>
      <c r="DV58" s="167"/>
      <c r="DW58" s="167"/>
      <c r="DX58" s="167"/>
      <c r="DY58" s="167"/>
      <c r="DZ58" s="167"/>
      <c r="EA58" s="167"/>
      <c r="EB58" s="167"/>
      <c r="EC58" s="167"/>
      <c r="ED58" s="167"/>
      <c r="EE58" s="167"/>
      <c r="EF58" s="167"/>
      <c r="EG58" s="167"/>
      <c r="EH58" s="167"/>
      <c r="EI58" s="167"/>
      <c r="EJ58" s="167"/>
      <c r="EK58" s="167"/>
      <c r="EL58" s="167"/>
      <c r="EM58" s="167"/>
      <c r="EN58" s="167"/>
      <c r="EO58" s="167"/>
    </row>
    <row r="59" spans="1:145" x14ac:dyDescent="0.25">
      <c r="A59" s="705" t="s">
        <v>291</v>
      </c>
      <c r="B59" s="604"/>
      <c r="C59" s="61" t="s">
        <v>324</v>
      </c>
      <c r="D59" s="507">
        <v>1</v>
      </c>
      <c r="E59" s="136">
        <v>100</v>
      </c>
      <c r="F59" s="270">
        <v>50.5</v>
      </c>
      <c r="G59" s="461">
        <v>1</v>
      </c>
      <c r="H59" s="362">
        <f>D59*E59*F59*G59</f>
        <v>5050</v>
      </c>
      <c r="I59" s="462"/>
      <c r="J59" s="463">
        <f t="shared" ref="J59:J64" si="4">H59+I59</f>
        <v>5050</v>
      </c>
      <c r="K59" s="172"/>
    </row>
    <row r="60" spans="1:145" x14ac:dyDescent="0.25">
      <c r="A60" s="702" t="s">
        <v>293</v>
      </c>
      <c r="B60" s="592"/>
      <c r="C60" s="53" t="s">
        <v>324</v>
      </c>
      <c r="D60" s="508"/>
      <c r="E60" s="152"/>
      <c r="F60" s="268"/>
      <c r="G60" s="386"/>
      <c r="H60" s="362"/>
      <c r="I60" s="169"/>
      <c r="J60" s="367"/>
    </row>
    <row r="61" spans="1:145" s="165" customFormat="1" ht="16.5" thickBot="1" x14ac:dyDescent="0.3">
      <c r="A61" s="707" t="s">
        <v>297</v>
      </c>
      <c r="B61" s="708"/>
      <c r="C61" s="708"/>
      <c r="D61" s="407"/>
      <c r="E61" s="377"/>
      <c r="F61" s="378"/>
      <c r="G61" s="379"/>
      <c r="H61" s="359">
        <f>SUM(H59:H60)</f>
        <v>5050</v>
      </c>
      <c r="I61" s="364">
        <f>SUM(I59:I60)</f>
        <v>0</v>
      </c>
      <c r="J61" s="365">
        <f t="shared" si="4"/>
        <v>5050</v>
      </c>
      <c r="K61" s="172"/>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c r="DA61" s="27"/>
      <c r="DB61" s="27"/>
      <c r="DC61" s="27"/>
      <c r="DD61" s="27"/>
      <c r="DE61" s="27"/>
      <c r="DF61" s="27"/>
      <c r="DG61" s="27"/>
      <c r="DH61" s="27"/>
      <c r="DI61" s="27"/>
      <c r="DJ61" s="27"/>
      <c r="DK61" s="27"/>
      <c r="DL61" s="27"/>
      <c r="DM61" s="27"/>
      <c r="DN61" s="27"/>
      <c r="DO61" s="27"/>
      <c r="DP61" s="27"/>
      <c r="DQ61" s="27"/>
      <c r="DR61" s="27"/>
      <c r="DS61" s="27"/>
      <c r="DT61" s="27"/>
      <c r="DU61" s="27"/>
      <c r="DV61" s="27"/>
      <c r="DW61" s="27"/>
      <c r="DX61" s="27"/>
      <c r="DY61" s="27"/>
      <c r="DZ61" s="27"/>
      <c r="EA61" s="27"/>
      <c r="EB61" s="27"/>
      <c r="EC61" s="27"/>
      <c r="ED61" s="27"/>
      <c r="EE61" s="27"/>
      <c r="EF61" s="27"/>
      <c r="EG61" s="27"/>
      <c r="EH61" s="27"/>
      <c r="EI61" s="27"/>
      <c r="EJ61" s="27"/>
      <c r="EK61" s="27"/>
      <c r="EL61" s="27"/>
      <c r="EM61" s="27"/>
      <c r="EN61" s="27"/>
      <c r="EO61" s="27"/>
    </row>
    <row r="62" spans="1:145" s="168" customFormat="1" x14ac:dyDescent="0.25">
      <c r="A62" s="332" t="s">
        <v>168</v>
      </c>
      <c r="B62" s="333"/>
      <c r="C62" s="334" t="s">
        <v>169</v>
      </c>
      <c r="D62" s="350"/>
      <c r="E62" s="350"/>
      <c r="F62" s="351"/>
      <c r="G62" s="352"/>
      <c r="H62" s="368">
        <f>SUM(H14,H18,H35,H41,H48,H54,H57,H61)</f>
        <v>83060</v>
      </c>
      <c r="I62" s="369">
        <f>SUM(I14,I18,I35,I41,I48,I54,I57,I61)</f>
        <v>100</v>
      </c>
      <c r="J62" s="370">
        <f>H62+I62</f>
        <v>83160</v>
      </c>
      <c r="K62" s="167"/>
      <c r="L62" s="167"/>
      <c r="M62" s="167"/>
      <c r="N62" s="167"/>
      <c r="O62" s="167"/>
      <c r="P62" s="167"/>
      <c r="Q62" s="167"/>
      <c r="R62" s="167"/>
      <c r="S62" s="167"/>
      <c r="T62" s="167"/>
      <c r="U62" s="167"/>
      <c r="V62" s="167"/>
      <c r="W62" s="167"/>
      <c r="X62" s="167"/>
      <c r="Y62" s="167"/>
      <c r="Z62" s="167"/>
      <c r="AA62" s="167"/>
      <c r="AB62" s="167"/>
      <c r="AC62" s="167"/>
      <c r="AD62" s="167"/>
      <c r="AE62" s="167"/>
      <c r="AF62" s="167"/>
      <c r="AG62" s="167"/>
      <c r="AH62" s="167"/>
      <c r="AI62" s="167"/>
      <c r="AJ62" s="167"/>
      <c r="AK62" s="167"/>
      <c r="AL62" s="167"/>
      <c r="AM62" s="167"/>
      <c r="AN62" s="167"/>
      <c r="AO62" s="167"/>
      <c r="AP62" s="167"/>
      <c r="AQ62" s="167"/>
      <c r="AR62" s="167"/>
      <c r="AS62" s="167"/>
      <c r="AT62" s="167"/>
      <c r="AU62" s="167"/>
      <c r="AV62" s="167"/>
      <c r="AW62" s="167"/>
      <c r="AX62" s="167"/>
      <c r="AY62" s="167"/>
      <c r="AZ62" s="167"/>
      <c r="BA62" s="167"/>
      <c r="BB62" s="167"/>
      <c r="BC62" s="167"/>
      <c r="BD62" s="167"/>
      <c r="BE62" s="167"/>
      <c r="BF62" s="167"/>
      <c r="BG62" s="167"/>
      <c r="BH62" s="167"/>
      <c r="BI62" s="167"/>
      <c r="BJ62" s="167"/>
      <c r="BK62" s="167"/>
      <c r="BL62" s="167"/>
      <c r="BM62" s="167"/>
      <c r="BN62" s="167"/>
      <c r="BO62" s="167"/>
      <c r="BP62" s="167"/>
      <c r="BQ62" s="167"/>
      <c r="BR62" s="167"/>
      <c r="BS62" s="167"/>
      <c r="BT62" s="167"/>
      <c r="BU62" s="167"/>
      <c r="BV62" s="167"/>
      <c r="BW62" s="167"/>
      <c r="BX62" s="167"/>
      <c r="BY62" s="167"/>
      <c r="BZ62" s="167"/>
      <c r="CA62" s="167"/>
      <c r="CB62" s="167"/>
      <c r="CC62" s="167"/>
      <c r="CD62" s="167"/>
      <c r="CE62" s="167"/>
      <c r="CF62" s="167"/>
      <c r="CG62" s="167"/>
      <c r="CH62" s="167"/>
      <c r="CI62" s="167"/>
      <c r="CJ62" s="167"/>
      <c r="CK62" s="167"/>
      <c r="CL62" s="167"/>
      <c r="CM62" s="167"/>
      <c r="CN62" s="167"/>
      <c r="CO62" s="167"/>
      <c r="CP62" s="167"/>
      <c r="CQ62" s="167"/>
      <c r="CR62" s="167"/>
      <c r="CS62" s="167"/>
      <c r="CT62" s="167"/>
      <c r="CU62" s="167"/>
      <c r="CV62" s="167"/>
      <c r="CW62" s="167"/>
      <c r="CX62" s="167"/>
      <c r="CY62" s="167"/>
      <c r="CZ62" s="167"/>
      <c r="DA62" s="167"/>
      <c r="DB62" s="167"/>
      <c r="DC62" s="167"/>
      <c r="DD62" s="167"/>
      <c r="DE62" s="167"/>
      <c r="DF62" s="167"/>
      <c r="DG62" s="167"/>
      <c r="DH62" s="167"/>
      <c r="DI62" s="167"/>
      <c r="DJ62" s="167"/>
      <c r="DK62" s="167"/>
      <c r="DL62" s="167"/>
      <c r="DM62" s="167"/>
      <c r="DN62" s="167"/>
      <c r="DO62" s="167"/>
      <c r="DP62" s="167"/>
      <c r="DQ62" s="167"/>
      <c r="DR62" s="167"/>
      <c r="DS62" s="167"/>
      <c r="DT62" s="167"/>
      <c r="DU62" s="167"/>
      <c r="DV62" s="167"/>
      <c r="DW62" s="167"/>
      <c r="DX62" s="167"/>
      <c r="DY62" s="167"/>
      <c r="DZ62" s="167"/>
      <c r="EA62" s="167"/>
      <c r="EB62" s="167"/>
      <c r="EC62" s="167"/>
      <c r="ED62" s="167"/>
      <c r="EE62" s="167"/>
      <c r="EF62" s="167"/>
      <c r="EG62" s="167"/>
      <c r="EH62" s="167"/>
      <c r="EI62" s="167"/>
      <c r="EJ62" s="167"/>
      <c r="EK62" s="167"/>
      <c r="EL62" s="167"/>
      <c r="EM62" s="167"/>
      <c r="EN62" s="167"/>
      <c r="EO62" s="167"/>
    </row>
    <row r="63" spans="1:145" s="168" customFormat="1" ht="36" customHeight="1" x14ac:dyDescent="0.25">
      <c r="A63" s="323" t="s">
        <v>170</v>
      </c>
      <c r="B63" s="166"/>
      <c r="C63" s="711" t="s">
        <v>325</v>
      </c>
      <c r="D63" s="711"/>
      <c r="E63" s="711"/>
      <c r="F63" s="711"/>
      <c r="G63" s="712"/>
      <c r="H63" s="371">
        <f>SUM(H62*0.15)</f>
        <v>12459</v>
      </c>
      <c r="I63" s="174">
        <v>0</v>
      </c>
      <c r="J63" s="372">
        <f t="shared" si="4"/>
        <v>12459</v>
      </c>
      <c r="K63" s="167"/>
      <c r="L63" s="167"/>
      <c r="M63" s="167"/>
      <c r="N63" s="167"/>
      <c r="O63" s="167"/>
      <c r="P63" s="167"/>
      <c r="Q63" s="167"/>
      <c r="R63" s="167"/>
      <c r="S63" s="167"/>
      <c r="T63" s="167"/>
      <c r="U63" s="167"/>
      <c r="V63" s="167"/>
      <c r="W63" s="167"/>
      <c r="X63" s="167"/>
      <c r="Y63" s="167"/>
      <c r="Z63" s="167"/>
      <c r="AA63" s="167"/>
      <c r="AB63" s="167"/>
      <c r="AC63" s="167"/>
      <c r="AD63" s="167"/>
      <c r="AE63" s="167"/>
      <c r="AF63" s="167"/>
      <c r="AG63" s="167"/>
      <c r="AH63" s="167"/>
      <c r="AI63" s="167"/>
      <c r="AJ63" s="167"/>
      <c r="AK63" s="167"/>
      <c r="AL63" s="167"/>
      <c r="AM63" s="167"/>
      <c r="AN63" s="167"/>
      <c r="AO63" s="167"/>
      <c r="AP63" s="167"/>
      <c r="AQ63" s="167"/>
      <c r="AR63" s="167"/>
      <c r="AS63" s="167"/>
      <c r="AT63" s="167"/>
      <c r="AU63" s="167"/>
      <c r="AV63" s="167"/>
      <c r="AW63" s="167"/>
      <c r="AX63" s="167"/>
      <c r="AY63" s="167"/>
      <c r="AZ63" s="167"/>
      <c r="BA63" s="167"/>
      <c r="BB63" s="167"/>
      <c r="BC63" s="167"/>
      <c r="BD63" s="167"/>
      <c r="BE63" s="167"/>
      <c r="BF63" s="167"/>
      <c r="BG63" s="167"/>
      <c r="BH63" s="167"/>
      <c r="BI63" s="167"/>
      <c r="BJ63" s="167"/>
      <c r="BK63" s="167"/>
      <c r="BL63" s="167"/>
      <c r="BM63" s="167"/>
      <c r="BN63" s="167"/>
      <c r="BO63" s="167"/>
      <c r="BP63" s="167"/>
      <c r="BQ63" s="167"/>
      <c r="BR63" s="167"/>
      <c r="BS63" s="167"/>
      <c r="BT63" s="167"/>
      <c r="BU63" s="167"/>
      <c r="BV63" s="167"/>
      <c r="BW63" s="167"/>
      <c r="BX63" s="167"/>
      <c r="BY63" s="167"/>
      <c r="BZ63" s="167"/>
      <c r="CA63" s="167"/>
      <c r="CB63" s="167"/>
      <c r="CC63" s="167"/>
      <c r="CD63" s="167"/>
      <c r="CE63" s="167"/>
      <c r="CF63" s="167"/>
      <c r="CG63" s="167"/>
      <c r="CH63" s="167"/>
      <c r="CI63" s="167"/>
      <c r="CJ63" s="167"/>
      <c r="CK63" s="167"/>
      <c r="CL63" s="167"/>
      <c r="CM63" s="167"/>
      <c r="CN63" s="167"/>
      <c r="CO63" s="167"/>
      <c r="CP63" s="167"/>
      <c r="CQ63" s="167"/>
      <c r="CR63" s="167"/>
      <c r="CS63" s="167"/>
      <c r="CT63" s="167"/>
      <c r="CU63" s="167"/>
      <c r="CV63" s="167"/>
      <c r="CW63" s="167"/>
      <c r="CX63" s="167"/>
      <c r="CY63" s="167"/>
      <c r="CZ63" s="167"/>
      <c r="DA63" s="167"/>
      <c r="DB63" s="167"/>
      <c r="DC63" s="167"/>
      <c r="DD63" s="167"/>
      <c r="DE63" s="167"/>
      <c r="DF63" s="167"/>
      <c r="DG63" s="167"/>
      <c r="DH63" s="167"/>
      <c r="DI63" s="167"/>
      <c r="DJ63" s="167"/>
      <c r="DK63" s="167"/>
      <c r="DL63" s="167"/>
      <c r="DM63" s="167"/>
      <c r="DN63" s="167"/>
      <c r="DO63" s="167"/>
      <c r="DP63" s="167"/>
      <c r="DQ63" s="167"/>
      <c r="DR63" s="167"/>
      <c r="DS63" s="167"/>
      <c r="DT63" s="167"/>
      <c r="DU63" s="167"/>
      <c r="DV63" s="167"/>
      <c r="DW63" s="167"/>
      <c r="DX63" s="167"/>
      <c r="DY63" s="167"/>
      <c r="DZ63" s="167"/>
      <c r="EA63" s="167"/>
      <c r="EB63" s="167"/>
      <c r="EC63" s="167"/>
      <c r="ED63" s="167"/>
      <c r="EE63" s="167"/>
      <c r="EF63" s="167"/>
      <c r="EG63" s="167"/>
      <c r="EH63" s="167"/>
      <c r="EI63" s="167"/>
      <c r="EJ63" s="167"/>
      <c r="EK63" s="167"/>
      <c r="EL63" s="167"/>
      <c r="EM63" s="167"/>
      <c r="EN63" s="167"/>
      <c r="EO63" s="167"/>
    </row>
    <row r="64" spans="1:145" s="168" customFormat="1" ht="16.5" thickBot="1" x14ac:dyDescent="0.3">
      <c r="A64" s="387" t="s">
        <v>172</v>
      </c>
      <c r="B64" s="388"/>
      <c r="C64" s="389" t="s">
        <v>326</v>
      </c>
      <c r="D64" s="390" t="s">
        <v>300</v>
      </c>
      <c r="E64" s="391"/>
      <c r="F64" s="392"/>
      <c r="G64" s="393"/>
      <c r="H64" s="373">
        <f>SUM(H62:H63)</f>
        <v>95519</v>
      </c>
      <c r="I64" s="374">
        <f>SUM(I62:I63)</f>
        <v>100</v>
      </c>
      <c r="J64" s="375">
        <f t="shared" si="4"/>
        <v>95619</v>
      </c>
      <c r="K64" s="167"/>
      <c r="L64" s="167"/>
      <c r="M64" s="167"/>
      <c r="N64" s="167"/>
      <c r="O64" s="167"/>
      <c r="P64" s="167"/>
      <c r="Q64" s="167"/>
      <c r="R64" s="167"/>
      <c r="S64" s="167"/>
      <c r="T64" s="167"/>
      <c r="U64" s="167"/>
      <c r="V64" s="167"/>
      <c r="W64" s="167"/>
      <c r="X64" s="167"/>
      <c r="Y64" s="167"/>
      <c r="Z64" s="167"/>
      <c r="AA64" s="167"/>
      <c r="AB64" s="167"/>
      <c r="AC64" s="167"/>
      <c r="AD64" s="167"/>
      <c r="AE64" s="167"/>
      <c r="AF64" s="167"/>
      <c r="AG64" s="167"/>
      <c r="AH64" s="167"/>
      <c r="AI64" s="167"/>
      <c r="AJ64" s="167"/>
      <c r="AK64" s="167"/>
      <c r="AL64" s="167"/>
      <c r="AM64" s="167"/>
      <c r="AN64" s="167"/>
      <c r="AO64" s="167"/>
      <c r="AP64" s="167"/>
      <c r="AQ64" s="167"/>
      <c r="AR64" s="167"/>
      <c r="AS64" s="167"/>
      <c r="AT64" s="167"/>
      <c r="AU64" s="167"/>
      <c r="AV64" s="167"/>
      <c r="AW64" s="167"/>
      <c r="AX64" s="167"/>
      <c r="AY64" s="167"/>
      <c r="AZ64" s="167"/>
      <c r="BA64" s="167"/>
      <c r="BB64" s="167"/>
      <c r="BC64" s="167"/>
      <c r="BD64" s="167"/>
      <c r="BE64" s="167"/>
      <c r="BF64" s="167"/>
      <c r="BG64" s="167"/>
      <c r="BH64" s="167"/>
      <c r="BI64" s="167"/>
      <c r="BJ64" s="167"/>
      <c r="BK64" s="167"/>
      <c r="BL64" s="167"/>
      <c r="BM64" s="167"/>
      <c r="BN64" s="167"/>
      <c r="BO64" s="167"/>
      <c r="BP64" s="167"/>
      <c r="BQ64" s="167"/>
      <c r="BR64" s="167"/>
      <c r="BS64" s="167"/>
      <c r="BT64" s="167"/>
      <c r="BU64" s="167"/>
      <c r="BV64" s="167"/>
      <c r="BW64" s="167"/>
      <c r="BX64" s="167"/>
      <c r="BY64" s="167"/>
      <c r="BZ64" s="167"/>
      <c r="CA64" s="167"/>
      <c r="CB64" s="167"/>
      <c r="CC64" s="167"/>
      <c r="CD64" s="167"/>
      <c r="CE64" s="167"/>
      <c r="CF64" s="167"/>
      <c r="CG64" s="167"/>
      <c r="CH64" s="167"/>
      <c r="CI64" s="167"/>
      <c r="CJ64" s="167"/>
      <c r="CK64" s="167"/>
      <c r="CL64" s="167"/>
      <c r="CM64" s="167"/>
      <c r="CN64" s="167"/>
      <c r="CO64" s="167"/>
      <c r="CP64" s="167"/>
      <c r="CQ64" s="167"/>
      <c r="CR64" s="167"/>
      <c r="CS64" s="167"/>
      <c r="CT64" s="167"/>
      <c r="CU64" s="167"/>
      <c r="CV64" s="167"/>
      <c r="CW64" s="167"/>
      <c r="CX64" s="167"/>
      <c r="CY64" s="167"/>
      <c r="CZ64" s="167"/>
      <c r="DA64" s="167"/>
      <c r="DB64" s="167"/>
      <c r="DC64" s="167"/>
      <c r="DD64" s="167"/>
      <c r="DE64" s="167"/>
      <c r="DF64" s="167"/>
      <c r="DG64" s="167"/>
      <c r="DH64" s="167"/>
      <c r="DI64" s="167"/>
      <c r="DJ64" s="167"/>
      <c r="DK64" s="167"/>
      <c r="DL64" s="167"/>
      <c r="DM64" s="167"/>
      <c r="DN64" s="167"/>
      <c r="DO64" s="167"/>
      <c r="DP64" s="167"/>
      <c r="DQ64" s="167"/>
      <c r="DR64" s="167"/>
      <c r="DS64" s="167"/>
      <c r="DT64" s="167"/>
      <c r="DU64" s="167"/>
      <c r="DV64" s="167"/>
      <c r="DW64" s="167"/>
      <c r="DX64" s="167"/>
      <c r="DY64" s="167"/>
      <c r="DZ64" s="167"/>
      <c r="EA64" s="167"/>
      <c r="EB64" s="167"/>
      <c r="EC64" s="167"/>
      <c r="ED64" s="167"/>
      <c r="EE64" s="167"/>
      <c r="EF64" s="167"/>
      <c r="EG64" s="167"/>
      <c r="EH64" s="167"/>
      <c r="EI64" s="167"/>
      <c r="EJ64" s="167"/>
      <c r="EK64" s="167"/>
      <c r="EL64" s="167"/>
      <c r="EM64" s="167"/>
      <c r="EN64" s="167"/>
      <c r="EO64" s="167"/>
    </row>
    <row r="65" spans="1:10" x14ac:dyDescent="0.25">
      <c r="A65" s="713"/>
      <c r="B65" s="713"/>
      <c r="C65" s="713"/>
      <c r="D65" s="713"/>
      <c r="E65" s="713"/>
      <c r="F65" s="713"/>
      <c r="G65" s="713"/>
      <c r="H65" s="713"/>
      <c r="I65" s="713"/>
      <c r="J65" s="713"/>
    </row>
  </sheetData>
  <mergeCells count="68">
    <mergeCell ref="D43:G43"/>
    <mergeCell ref="H43:J43"/>
    <mergeCell ref="A44:C44"/>
    <mergeCell ref="D44:G44"/>
    <mergeCell ref="A46:C46"/>
    <mergeCell ref="D46:G46"/>
    <mergeCell ref="D38:G38"/>
    <mergeCell ref="H37:J37"/>
    <mergeCell ref="H38:J38"/>
    <mergeCell ref="H12:J12"/>
    <mergeCell ref="A31:C31"/>
    <mergeCell ref="D31:G31"/>
    <mergeCell ref="A26:C26"/>
    <mergeCell ref="D26:G26"/>
    <mergeCell ref="H26:J26"/>
    <mergeCell ref="H30:J30"/>
    <mergeCell ref="H31:J31"/>
    <mergeCell ref="D30:G30"/>
    <mergeCell ref="D12:G12"/>
    <mergeCell ref="D20:G20"/>
    <mergeCell ref="D25:G25"/>
    <mergeCell ref="D37:G37"/>
    <mergeCell ref="H9:J9"/>
    <mergeCell ref="H21:J21"/>
    <mergeCell ref="A21:C21"/>
    <mergeCell ref="H20:J20"/>
    <mergeCell ref="H25:J25"/>
    <mergeCell ref="D21:G21"/>
    <mergeCell ref="A17:B17"/>
    <mergeCell ref="A10:B10"/>
    <mergeCell ref="A11:B11"/>
    <mergeCell ref="A13:B13"/>
    <mergeCell ref="A14:C14"/>
    <mergeCell ref="A16:B16"/>
    <mergeCell ref="D9:G9"/>
    <mergeCell ref="A61:C61"/>
    <mergeCell ref="C63:G63"/>
    <mergeCell ref="A65:J65"/>
    <mergeCell ref="A53:B53"/>
    <mergeCell ref="A54:C54"/>
    <mergeCell ref="A56:B56"/>
    <mergeCell ref="A59:B59"/>
    <mergeCell ref="A60:B60"/>
    <mergeCell ref="A51:B51"/>
    <mergeCell ref="A18:C18"/>
    <mergeCell ref="A22:B22"/>
    <mergeCell ref="A24:B24"/>
    <mergeCell ref="A27:B27"/>
    <mergeCell ref="A28:B28"/>
    <mergeCell ref="A29:B29"/>
    <mergeCell ref="A39:B39"/>
    <mergeCell ref="A45:B45"/>
    <mergeCell ref="A48:C48"/>
    <mergeCell ref="A35:C35"/>
    <mergeCell ref="A41:C41"/>
    <mergeCell ref="A32:B32"/>
    <mergeCell ref="A33:B33"/>
    <mergeCell ref="A34:B34"/>
    <mergeCell ref="A38:C38"/>
    <mergeCell ref="A1:J1"/>
    <mergeCell ref="A2:J2"/>
    <mergeCell ref="A3:J3"/>
    <mergeCell ref="A4:J4"/>
    <mergeCell ref="A6:C7"/>
    <mergeCell ref="D6:G6"/>
    <mergeCell ref="H6:H7"/>
    <mergeCell ref="I6:I7"/>
    <mergeCell ref="J6:J7"/>
  </mergeCells>
  <pageMargins left="0.7" right="0.7" top="0.75" bottom="0.75" header="0.3" footer="0.3"/>
  <pageSetup scale="68" orientation="portrait" r:id="rId1"/>
  <colBreaks count="1" manualBreakCount="1">
    <brk id="10"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A8F43-F8DD-4707-BDD4-E7C15965F854}">
  <dimension ref="A1:D38"/>
  <sheetViews>
    <sheetView topLeftCell="A18" zoomScaleNormal="100" workbookViewId="0">
      <selection activeCell="G33" sqref="G33"/>
    </sheetView>
  </sheetViews>
  <sheetFormatPr defaultColWidth="14.42578125" defaultRowHeight="15" x14ac:dyDescent="0.25"/>
  <cols>
    <col min="2" max="2" width="63.28515625" customWidth="1"/>
    <col min="3" max="3" width="17.140625" customWidth="1"/>
  </cols>
  <sheetData>
    <row r="1" spans="1:4" ht="15.75" x14ac:dyDescent="0.25">
      <c r="A1" s="619" t="s">
        <v>327</v>
      </c>
      <c r="B1" s="758"/>
      <c r="C1" s="758"/>
      <c r="D1" s="25"/>
    </row>
    <row r="2" spans="1:4" ht="15.75" x14ac:dyDescent="0.25">
      <c r="A2" s="759" t="s">
        <v>328</v>
      </c>
      <c r="B2" s="758"/>
      <c r="C2" s="758"/>
      <c r="D2" s="25"/>
    </row>
    <row r="3" spans="1:4" ht="15.75" x14ac:dyDescent="0.25">
      <c r="A3" s="759" t="s">
        <v>328</v>
      </c>
      <c r="B3" s="758"/>
      <c r="C3" s="758"/>
      <c r="D3" s="25"/>
    </row>
    <row r="4" spans="1:4" ht="15.75" x14ac:dyDescent="0.25">
      <c r="A4" s="759"/>
      <c r="B4" s="758"/>
      <c r="C4" s="758"/>
      <c r="D4" s="25"/>
    </row>
    <row r="5" spans="1:4" ht="15.75" x14ac:dyDescent="0.25">
      <c r="A5" s="29" t="s">
        <v>329</v>
      </c>
      <c r="B5" s="587"/>
      <c r="C5" s="532"/>
      <c r="D5" s="25"/>
    </row>
    <row r="6" spans="1:4" ht="15.75" x14ac:dyDescent="0.25">
      <c r="A6" s="30" t="s">
        <v>330</v>
      </c>
      <c r="B6" s="29" t="s">
        <v>331</v>
      </c>
      <c r="C6" s="587"/>
      <c r="D6" s="25"/>
    </row>
    <row r="7" spans="1:4" ht="15.75" x14ac:dyDescent="0.25">
      <c r="A7" s="587"/>
      <c r="B7" s="587" t="s">
        <v>332</v>
      </c>
      <c r="C7" s="533">
        <v>0</v>
      </c>
      <c r="D7" s="25"/>
    </row>
    <row r="8" spans="1:4" ht="15.75" x14ac:dyDescent="0.25">
      <c r="A8" s="587"/>
      <c r="B8" s="587"/>
      <c r="C8" s="587"/>
      <c r="D8" s="25"/>
    </row>
    <row r="9" spans="1:4" ht="15.75" x14ac:dyDescent="0.25">
      <c r="A9" s="30" t="s">
        <v>333</v>
      </c>
      <c r="B9" s="29" t="s">
        <v>334</v>
      </c>
      <c r="C9" s="587"/>
      <c r="D9" s="25"/>
    </row>
    <row r="10" spans="1:4" ht="15.75" x14ac:dyDescent="0.25">
      <c r="A10" s="587"/>
      <c r="B10" s="587" t="s">
        <v>335</v>
      </c>
      <c r="C10" s="533">
        <v>0</v>
      </c>
      <c r="D10" s="25"/>
    </row>
    <row r="11" spans="1:4" ht="15.75" x14ac:dyDescent="0.25">
      <c r="A11" s="587"/>
      <c r="B11" s="587"/>
      <c r="C11" s="532"/>
      <c r="D11" s="25"/>
    </row>
    <row r="12" spans="1:4" ht="15.75" x14ac:dyDescent="0.25">
      <c r="A12" s="30" t="s">
        <v>336</v>
      </c>
      <c r="B12" s="29" t="s">
        <v>337</v>
      </c>
      <c r="C12" s="532"/>
      <c r="D12" s="25"/>
    </row>
    <row r="13" spans="1:4" ht="15.75" x14ac:dyDescent="0.25">
      <c r="A13" s="587"/>
      <c r="B13" s="587" t="s">
        <v>338</v>
      </c>
      <c r="C13" s="533">
        <v>0</v>
      </c>
      <c r="D13" s="25"/>
    </row>
    <row r="14" spans="1:4" ht="15.75" x14ac:dyDescent="0.25">
      <c r="A14" s="587"/>
      <c r="B14" s="587"/>
      <c r="C14" s="532"/>
      <c r="D14" s="25"/>
    </row>
    <row r="15" spans="1:4" ht="15.75" x14ac:dyDescent="0.25">
      <c r="A15" s="30" t="s">
        <v>339</v>
      </c>
      <c r="B15" s="29" t="s">
        <v>340</v>
      </c>
      <c r="C15" s="532"/>
      <c r="D15" s="25"/>
    </row>
    <row r="16" spans="1:4" ht="15.75" x14ac:dyDescent="0.25">
      <c r="A16" s="587"/>
      <c r="B16" s="587" t="s">
        <v>341</v>
      </c>
      <c r="C16" s="533">
        <v>0</v>
      </c>
      <c r="D16" s="25"/>
    </row>
    <row r="17" spans="1:4" ht="15.75" x14ac:dyDescent="0.25">
      <c r="A17" s="587"/>
      <c r="B17" s="587" t="s">
        <v>342</v>
      </c>
      <c r="C17" s="533">
        <v>0</v>
      </c>
      <c r="D17" s="25"/>
    </row>
    <row r="18" spans="1:4" ht="15.75" x14ac:dyDescent="0.25">
      <c r="A18" s="587"/>
      <c r="B18" s="587"/>
      <c r="C18" s="532"/>
      <c r="D18" s="25"/>
    </row>
    <row r="19" spans="1:4" ht="15.75" x14ac:dyDescent="0.25">
      <c r="A19" s="30" t="s">
        <v>343</v>
      </c>
      <c r="B19" s="29" t="s">
        <v>344</v>
      </c>
      <c r="C19" s="587"/>
      <c r="D19" s="25"/>
    </row>
    <row r="20" spans="1:4" ht="15.75" x14ac:dyDescent="0.25">
      <c r="A20" s="587"/>
      <c r="B20" s="587" t="s">
        <v>345</v>
      </c>
      <c r="C20" s="533">
        <v>0</v>
      </c>
      <c r="D20" s="25"/>
    </row>
    <row r="21" spans="1:4" ht="15.75" x14ac:dyDescent="0.25">
      <c r="A21" s="587"/>
      <c r="B21" s="587"/>
      <c r="C21" s="532"/>
      <c r="D21" s="25"/>
    </row>
    <row r="22" spans="1:4" ht="15.75" x14ac:dyDescent="0.25">
      <c r="A22" s="30" t="s">
        <v>346</v>
      </c>
      <c r="B22" s="29" t="s">
        <v>347</v>
      </c>
      <c r="C22" s="533">
        <v>0</v>
      </c>
      <c r="D22" s="25"/>
    </row>
    <row r="23" spans="1:4" ht="15.75" x14ac:dyDescent="0.25">
      <c r="A23" s="587"/>
      <c r="B23" s="587"/>
      <c r="C23" s="532"/>
      <c r="D23" s="25"/>
    </row>
    <row r="24" spans="1:4" ht="15.75" x14ac:dyDescent="0.25">
      <c r="A24" s="29" t="s">
        <v>348</v>
      </c>
      <c r="B24" s="587"/>
      <c r="C24" s="532"/>
      <c r="D24" s="25"/>
    </row>
    <row r="25" spans="1:4" ht="15.75" x14ac:dyDescent="0.25">
      <c r="A25" s="587"/>
      <c r="B25" s="587" t="s">
        <v>159</v>
      </c>
      <c r="C25" s="533">
        <f>'[1]2. Detailed Budget'!J81</f>
        <v>0</v>
      </c>
      <c r="D25" s="25"/>
    </row>
    <row r="26" spans="1:4" ht="15.75" x14ac:dyDescent="0.25">
      <c r="A26" s="587"/>
      <c r="B26" s="587" t="s">
        <v>349</v>
      </c>
      <c r="C26" s="533">
        <v>0</v>
      </c>
      <c r="D26" s="25"/>
    </row>
    <row r="27" spans="1:4" ht="15.75" x14ac:dyDescent="0.25">
      <c r="A27" s="587"/>
      <c r="B27" s="587" t="s">
        <v>350</v>
      </c>
      <c r="C27" s="533">
        <v>0</v>
      </c>
      <c r="D27" s="25"/>
    </row>
    <row r="28" spans="1:4" ht="15.75" x14ac:dyDescent="0.25">
      <c r="A28" s="587"/>
      <c r="B28" s="587" t="s">
        <v>351</v>
      </c>
      <c r="C28" s="533">
        <v>0</v>
      </c>
      <c r="D28" s="25"/>
    </row>
    <row r="29" spans="1:4" ht="15.75" x14ac:dyDescent="0.25">
      <c r="A29" s="587"/>
      <c r="B29" s="587" t="s">
        <v>352</v>
      </c>
      <c r="C29" s="533">
        <v>0</v>
      </c>
      <c r="D29" s="25"/>
    </row>
    <row r="30" spans="1:4" ht="15.75" x14ac:dyDescent="0.25">
      <c r="A30" s="587"/>
      <c r="B30" s="587" t="s">
        <v>353</v>
      </c>
      <c r="C30" s="533">
        <v>0</v>
      </c>
      <c r="D30" s="25"/>
    </row>
    <row r="31" spans="1:4" ht="15.75" x14ac:dyDescent="0.25">
      <c r="A31" s="587"/>
      <c r="B31" s="587" t="s">
        <v>354</v>
      </c>
      <c r="C31" s="533">
        <v>0</v>
      </c>
      <c r="D31" s="25"/>
    </row>
    <row r="32" spans="1:4" ht="15.75" x14ac:dyDescent="0.25">
      <c r="A32" s="587"/>
      <c r="B32" s="587" t="s">
        <v>355</v>
      </c>
      <c r="C32" s="533">
        <v>0</v>
      </c>
      <c r="D32" s="25"/>
    </row>
    <row r="33" spans="1:4" ht="15.75" x14ac:dyDescent="0.25">
      <c r="A33" s="587"/>
      <c r="B33" s="587"/>
      <c r="C33" s="534"/>
      <c r="D33" s="25"/>
    </row>
    <row r="34" spans="1:4" ht="15.75" x14ac:dyDescent="0.25">
      <c r="A34" s="29" t="s">
        <v>356</v>
      </c>
      <c r="B34" s="587"/>
      <c r="C34" s="31">
        <f>SUM(C7:C22)-SUM(C25:C32)</f>
        <v>0</v>
      </c>
      <c r="D34" s="25"/>
    </row>
    <row r="35" spans="1:4" ht="16.5" thickBot="1" x14ac:dyDescent="0.3">
      <c r="A35" s="29" t="s">
        <v>357</v>
      </c>
      <c r="B35" s="587"/>
      <c r="C35" s="32">
        <f>C34*0.15</f>
        <v>0</v>
      </c>
      <c r="D35" s="25"/>
    </row>
    <row r="36" spans="1:4" ht="16.5" thickTop="1" x14ac:dyDescent="0.25">
      <c r="A36" s="27"/>
      <c r="B36" s="27"/>
      <c r="C36" s="28"/>
      <c r="D36" s="25"/>
    </row>
    <row r="37" spans="1:4" x14ac:dyDescent="0.25">
      <c r="A37" s="25"/>
      <c r="B37" s="26"/>
      <c r="C37" s="25"/>
      <c r="D37" s="25"/>
    </row>
    <row r="38" spans="1:4" x14ac:dyDescent="0.25">
      <c r="A38" s="25"/>
      <c r="B38" s="25"/>
      <c r="C38" s="25"/>
      <c r="D38" s="25"/>
    </row>
  </sheetData>
  <mergeCells count="4">
    <mergeCell ref="A1:C1"/>
    <mergeCell ref="A2:C2"/>
    <mergeCell ref="A3:C3"/>
    <mergeCell ref="A4:C4"/>
  </mergeCells>
  <pageMargins left="0.7" right="0.7" top="0.75" bottom="0.75" header="0.3" footer="0.3"/>
  <pageSetup scale="8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D54AF7EDE726E4299321F69D10DFFED" ma:contentTypeVersion="12" ma:contentTypeDescription="Create a new document." ma:contentTypeScope="" ma:versionID="e0bddf2093b51715f51f3260817c1c92">
  <xsd:schema xmlns:xsd="http://www.w3.org/2001/XMLSchema" xmlns:xs="http://www.w3.org/2001/XMLSchema" xmlns:p="http://schemas.microsoft.com/office/2006/metadata/properties" xmlns:ns2="b41db7e1-694e-4ac6-ab90-95629bcde4d9" xmlns:ns3="19ed43d4-b9de-491e-b22e-947747d6a979" xmlns:ns4="5a08fed1-1e23-46fb-9205-78607001065c" targetNamespace="http://schemas.microsoft.com/office/2006/metadata/properties" ma:root="true" ma:fieldsID="bbc0d272a3454dffb4c1cc04a0c8d09e" ns2:_="" ns3:_="" ns4:_="">
    <xsd:import namespace="b41db7e1-694e-4ac6-ab90-95629bcde4d9"/>
    <xsd:import namespace="19ed43d4-b9de-491e-b22e-947747d6a979"/>
    <xsd:import namespace="5a08fed1-1e23-46fb-9205-78607001065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1db7e1-694e-4ac6-ab90-95629bcde4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9ed43d4-b9de-491e-b22e-947747d6a97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a08fed1-1e23-46fb-9205-78607001065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b699fd8-1afa-4b1f-a9c2-817ad0830ded}" ma:internalName="TaxCatchAll" ma:showField="CatchAllData" ma:web="5a08fed1-1e23-46fb-9205-7860700106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41db7e1-694e-4ac6-ab90-95629bcde4d9">
      <Terms xmlns="http://schemas.microsoft.com/office/infopath/2007/PartnerControls"/>
    </lcf76f155ced4ddcb4097134ff3c332f>
    <TaxCatchAll xmlns="5a08fed1-1e23-46fb-9205-78607001065c" xsi:nil="true"/>
  </documentManagement>
</p:properties>
</file>

<file path=customXml/itemProps1.xml><?xml version="1.0" encoding="utf-8"?>
<ds:datastoreItem xmlns:ds="http://schemas.openxmlformats.org/officeDocument/2006/customXml" ds:itemID="{BCD9D10F-4865-4E6B-BE62-F29E01FC57C1}">
  <ds:schemaRefs>
    <ds:schemaRef ds:uri="http://schemas.microsoft.com/sharepoint/v3/contenttype/forms"/>
  </ds:schemaRefs>
</ds:datastoreItem>
</file>

<file path=customXml/itemProps2.xml><?xml version="1.0" encoding="utf-8"?>
<ds:datastoreItem xmlns:ds="http://schemas.openxmlformats.org/officeDocument/2006/customXml" ds:itemID="{B18E6067-A5C6-414C-8951-CB82C9BFB3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1db7e1-694e-4ac6-ab90-95629bcde4d9"/>
    <ds:schemaRef ds:uri="19ed43d4-b9de-491e-b22e-947747d6a979"/>
    <ds:schemaRef ds:uri="5a08fed1-1e23-46fb-9205-7860700106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2D796CB-DA90-48B5-9B0E-7E207E10AAA5}">
  <ds:schemaRefs>
    <ds:schemaRef ds:uri="http://schemas.microsoft.com/office/2006/metadata/properties"/>
    <ds:schemaRef ds:uri="http://schemas.microsoft.com/office/infopath/2007/PartnerControls"/>
    <ds:schemaRef ds:uri="b41db7e1-694e-4ac6-ab90-95629bcde4d9"/>
    <ds:schemaRef ds:uri="5a08fed1-1e23-46fb-9205-78607001065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1.  Budget Guidelines</vt:lpstr>
      <vt:lpstr>2. Summary Budget Template</vt:lpstr>
      <vt:lpstr>3. Detailed Budget Template</vt:lpstr>
      <vt:lpstr>4.SubRecipient Budget (if apl.)</vt:lpstr>
      <vt:lpstr>5. MTDC Calculation</vt:lpstr>
      <vt:lpstr>'2. Summary Budget Template'!Print_Area</vt:lpstr>
      <vt:lpstr>'3. Detailed Budget Template'!Print_Area</vt:lpstr>
      <vt:lpstr>'4.SubRecipient Budget (if apl.)'!Print_Area</vt:lpstr>
      <vt:lpstr>'5. MTDC Calculation'!Print_Area</vt:lpstr>
      <vt:lpstr>'3. Detailed Budget Template'!Print_Titles</vt:lpstr>
      <vt:lpstr>'4.SubRecipient Budget (if apl.)'!Print_Titles</vt:lpstr>
    </vt:vector>
  </TitlesOfParts>
  <Manager/>
  <Company>U.S. Department of State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New Award Budget Sample</dc:title>
  <dc:subject/>
  <dc:creator>U.S. Department of State</dc:creator>
  <cp:keywords>Bureau of Democracy, Human Rights, and Labor » DRL Programs</cp:keywords>
  <dc:description/>
  <cp:lastModifiedBy>Brown, Seth</cp:lastModifiedBy>
  <cp:revision/>
  <dcterms:created xsi:type="dcterms:W3CDTF">2011-04-25T16:36:39Z</dcterms:created>
  <dcterms:modified xsi:type="dcterms:W3CDTF">2026-06-18T15:48:19Z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0x0101006D54AF7EDE726E4299321F69D10DFFED</vt:lpwstr>
  </property>
  <property fmtid="{D5CDD505-2E9C-101B-9397-08002B2CF9AE}" pid="3" name="_dlc_DocIdItemGuid">
    <vt:lpwstr>2a50e021-214e-4d83-980f-5563d4c0b239</vt:lpwstr>
  </property>
  <property fmtid="{D5CDD505-2E9C-101B-9397-08002B2CF9AE}" pid="4" name="MSIP_Label_1665d9ee-429a-4d5f-97cc-cfb56e044a6e_Enabled">
    <vt:lpwstr>true</vt:lpwstr>
  </property>
  <property fmtid="{D5CDD505-2E9C-101B-9397-08002B2CF9AE}" pid="5" name="MSIP_Label_1665d9ee-429a-4d5f-97cc-cfb56e044a6e_SetDate">
    <vt:lpwstr>2022-05-05T16:44:23Z</vt:lpwstr>
  </property>
  <property fmtid="{D5CDD505-2E9C-101B-9397-08002B2CF9AE}" pid="6" name="MSIP_Label_1665d9ee-429a-4d5f-97cc-cfb56e044a6e_Method">
    <vt:lpwstr>Privileged</vt:lpwstr>
  </property>
  <property fmtid="{D5CDD505-2E9C-101B-9397-08002B2CF9AE}" pid="7" name="MSIP_Label_1665d9ee-429a-4d5f-97cc-cfb56e044a6e_Name">
    <vt:lpwstr>1665d9ee-429a-4d5f-97cc-cfb56e044a6e</vt:lpwstr>
  </property>
  <property fmtid="{D5CDD505-2E9C-101B-9397-08002B2CF9AE}" pid="8" name="MSIP_Label_1665d9ee-429a-4d5f-97cc-cfb56e044a6e_SiteId">
    <vt:lpwstr>66cf5074-5afe-48d1-a691-a12b2121f44b</vt:lpwstr>
  </property>
  <property fmtid="{D5CDD505-2E9C-101B-9397-08002B2CF9AE}" pid="9" name="MSIP_Label_1665d9ee-429a-4d5f-97cc-cfb56e044a6e_ActionId">
    <vt:lpwstr>2052c925-bf44-4154-a455-a8d963c10502</vt:lpwstr>
  </property>
  <property fmtid="{D5CDD505-2E9C-101B-9397-08002B2CF9AE}" pid="10" name="MSIP_Label_1665d9ee-429a-4d5f-97cc-cfb56e044a6e_ContentBits">
    <vt:lpwstr>0</vt:lpwstr>
  </property>
  <property fmtid="{D5CDD505-2E9C-101B-9397-08002B2CF9AE}" pid="11" name="MediaServiceImageTags">
    <vt:lpwstr/>
  </property>
</Properties>
</file>