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usdos-my.sharepoint.com/personal/arroyoce_state_gov/Documents/ECA/APS Biennales/"/>
    </mc:Choice>
  </mc:AlternateContent>
  <xr:revisionPtr revIDLastSave="3" documentId="8_{30D1F814-F581-48C0-9F0D-0FD3B6695098}" xr6:coauthVersionLast="47" xr6:coauthVersionMax="47" xr10:uidLastSave="{16B2B356-EEE6-44E6-8F5F-772C7BCE5580}"/>
  <bookViews>
    <workbookView xWindow="3720" yWindow="4290" windowWidth="26775" windowHeight="14730" tabRatio="792" xr2:uid="{00000000-000D-0000-FFFF-FFFF00000000}"/>
  </bookViews>
  <sheets>
    <sheet name="1.  Budget Guidelines" sheetId="4" r:id="rId1"/>
    <sheet name="2. Summary Budget Template" sheetId="3" r:id="rId2"/>
    <sheet name="3. Detailed Budget Template" sheetId="1" r:id="rId3"/>
    <sheet name="4.SubRecipient Budget (if apl.)" sheetId="6" r:id="rId4"/>
    <sheet name="5. MTDC Calculation" sheetId="7" r:id="rId5"/>
  </sheets>
  <externalReferences>
    <externalReference r:id="rId6"/>
  </externalReferences>
  <definedNames>
    <definedName name="_Toc217116400" localSheetId="0">'1.  Budget Guidelines'!#REF!</definedName>
    <definedName name="_Toc217116403" localSheetId="0">'1.  Budget Guidelines'!#REF!</definedName>
    <definedName name="_Toc217116405" localSheetId="0">'1.  Budget Guidelines'!#REF!</definedName>
    <definedName name="_xlnm.Print_Area" localSheetId="0">'1.  Budget Guidelines'!#REF!</definedName>
    <definedName name="_xlnm.Print_Area" localSheetId="1">'2. Summary Budget Template'!$A$1:$F$17</definedName>
    <definedName name="_xlnm.Print_Area" localSheetId="2">'3. Detailed Budget Template'!$A$1:$U$71</definedName>
    <definedName name="_xlnm.Print_Area" localSheetId="3">'4.SubRecipient Budget (if apl.)'!$A$1:$J$64</definedName>
    <definedName name="_xlnm.Print_Area" localSheetId="4">'5. MTDC Calculation'!$A$1:$C$35</definedName>
    <definedName name="_xlnm.Print_Titles" localSheetId="2">'3. Detailed Budget Template'!$1:$7</definedName>
    <definedName name="_xlnm.Print_Titles" localSheetId="3">'4.SubRecipient Budget (if apl.)'!$1:$7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7" i="6" l="1"/>
  <c r="H56" i="6"/>
  <c r="I54" i="6"/>
  <c r="J47" i="6"/>
  <c r="J40" i="6"/>
  <c r="J39" i="6"/>
  <c r="H53" i="6"/>
  <c r="H51" i="6"/>
  <c r="H47" i="6"/>
  <c r="H45" i="6"/>
  <c r="J45" i="6" s="1"/>
  <c r="H40" i="6"/>
  <c r="H17" i="6"/>
  <c r="H16" i="6"/>
  <c r="H13" i="6"/>
  <c r="H11" i="6"/>
  <c r="H10" i="6"/>
  <c r="H39" i="6"/>
  <c r="H41" i="6" s="1"/>
  <c r="H34" i="6"/>
  <c r="J34" i="6" s="1"/>
  <c r="H33" i="6"/>
  <c r="J33" i="6" s="1"/>
  <c r="H32" i="6"/>
  <c r="J32" i="6" s="1"/>
  <c r="H29" i="6"/>
  <c r="H28" i="6"/>
  <c r="H27" i="6"/>
  <c r="H24" i="6"/>
  <c r="H23" i="6"/>
  <c r="H22" i="6"/>
  <c r="I35" i="6"/>
  <c r="T60" i="1"/>
  <c r="M56" i="1"/>
  <c r="M60" i="1" s="1"/>
  <c r="T52" i="1"/>
  <c r="R51" i="1"/>
  <c r="M51" i="1"/>
  <c r="H51" i="1"/>
  <c r="H52" i="1"/>
  <c r="T45" i="1"/>
  <c r="T15" i="1"/>
  <c r="R41" i="1"/>
  <c r="M41" i="1"/>
  <c r="H41" i="1"/>
  <c r="R44" i="1"/>
  <c r="M44" i="1"/>
  <c r="H44" i="1"/>
  <c r="R43" i="1"/>
  <c r="M43" i="1"/>
  <c r="H43" i="1"/>
  <c r="R30" i="1"/>
  <c r="M30" i="1"/>
  <c r="H30" i="1"/>
  <c r="R29" i="1"/>
  <c r="M29" i="1"/>
  <c r="H29" i="1"/>
  <c r="R28" i="1"/>
  <c r="M28" i="1"/>
  <c r="H28" i="1"/>
  <c r="T36" i="1"/>
  <c r="R59" i="1"/>
  <c r="R56" i="1"/>
  <c r="M59" i="1"/>
  <c r="R40" i="1"/>
  <c r="R49" i="1"/>
  <c r="M49" i="1"/>
  <c r="M40" i="1"/>
  <c r="M45" i="1" s="1"/>
  <c r="H62" i="1"/>
  <c r="H59" i="1"/>
  <c r="H56" i="1"/>
  <c r="H49" i="1"/>
  <c r="H40" i="1"/>
  <c r="H45" i="1" s="1"/>
  <c r="H48" i="6" l="1"/>
  <c r="H54" i="6"/>
  <c r="H35" i="6"/>
  <c r="S51" i="1"/>
  <c r="U51" i="1" s="1"/>
  <c r="R52" i="1"/>
  <c r="M52" i="1"/>
  <c r="R45" i="1"/>
  <c r="S44" i="1"/>
  <c r="U44" i="1" s="1"/>
  <c r="S41" i="1"/>
  <c r="U41" i="1" s="1"/>
  <c r="S43" i="1"/>
  <c r="U43" i="1" s="1"/>
  <c r="S30" i="1"/>
  <c r="U30" i="1" s="1"/>
  <c r="S28" i="1"/>
  <c r="U28" i="1" s="1"/>
  <c r="S29" i="1"/>
  <c r="U29" i="1" s="1"/>
  <c r="U14" i="1"/>
  <c r="R14" i="1"/>
  <c r="M14" i="1"/>
  <c r="H14" i="1"/>
  <c r="S14" i="1" s="1"/>
  <c r="H11" i="1"/>
  <c r="H10" i="1"/>
  <c r="C35" i="7"/>
  <c r="C25" i="7"/>
  <c r="C34" i="7" s="1"/>
  <c r="I41" i="6"/>
  <c r="I48" i="6"/>
  <c r="J41" i="6" l="1"/>
  <c r="R66" i="1" l="1"/>
  <c r="R67" i="1"/>
  <c r="M66" i="1"/>
  <c r="M67" i="1"/>
  <c r="R63" i="1"/>
  <c r="M63" i="1"/>
  <c r="R33" i="1"/>
  <c r="R34" i="1"/>
  <c r="R35" i="1"/>
  <c r="R23" i="1"/>
  <c r="R24" i="1"/>
  <c r="R25" i="1"/>
  <c r="R18" i="1"/>
  <c r="R17" i="1"/>
  <c r="R13" i="1"/>
  <c r="R11" i="1"/>
  <c r="R10" i="1"/>
  <c r="R15" i="1" s="1"/>
  <c r="M33" i="1"/>
  <c r="M34" i="1"/>
  <c r="M35" i="1"/>
  <c r="M23" i="1"/>
  <c r="M24" i="1"/>
  <c r="M25" i="1"/>
  <c r="M18" i="1"/>
  <c r="M17" i="1"/>
  <c r="M11" i="1"/>
  <c r="M10" i="1"/>
  <c r="M15" i="1" s="1"/>
  <c r="H67" i="1"/>
  <c r="H66" i="1"/>
  <c r="H23" i="1"/>
  <c r="H24" i="1"/>
  <c r="H25" i="1"/>
  <c r="H33" i="1"/>
  <c r="H34" i="1"/>
  <c r="H35" i="1"/>
  <c r="H18" i="1"/>
  <c r="H17" i="1"/>
  <c r="H13" i="1"/>
  <c r="H15" i="1" s="1"/>
  <c r="H36" i="1" l="1"/>
  <c r="S11" i="1"/>
  <c r="R36" i="1"/>
  <c r="M36" i="1"/>
  <c r="S13" i="1"/>
  <c r="S35" i="1"/>
  <c r="S10" i="1"/>
  <c r="S67" i="1"/>
  <c r="U67" i="1" s="1"/>
  <c r="S34" i="1"/>
  <c r="S33" i="1"/>
  <c r="S66" i="1"/>
  <c r="H60" i="1"/>
  <c r="M19" i="1"/>
  <c r="R60" i="1"/>
  <c r="S17" i="1"/>
  <c r="M68" i="1"/>
  <c r="H68" i="1"/>
  <c r="R19" i="1"/>
  <c r="R68" i="1"/>
  <c r="S18" i="1"/>
  <c r="D8" i="3" s="1"/>
  <c r="S25" i="1"/>
  <c r="H19" i="1"/>
  <c r="S56" i="1"/>
  <c r="S24" i="1"/>
  <c r="S49" i="1"/>
  <c r="S59" i="1"/>
  <c r="U59" i="1" s="1"/>
  <c r="S62" i="1"/>
  <c r="S63" i="1" s="1"/>
  <c r="S23" i="1"/>
  <c r="H63" i="1"/>
  <c r="S40" i="1"/>
  <c r="S45" i="1" s="1"/>
  <c r="S60" i="1" l="1"/>
  <c r="U49" i="1"/>
  <c r="S52" i="1"/>
  <c r="U52" i="1" s="1"/>
  <c r="M69" i="1"/>
  <c r="M70" i="1" s="1"/>
  <c r="M71" i="1" s="1"/>
  <c r="S36" i="1"/>
  <c r="U23" i="1"/>
  <c r="R69" i="1"/>
  <c r="H69" i="1"/>
  <c r="H70" i="1" s="1"/>
  <c r="S19" i="1"/>
  <c r="H59" i="6"/>
  <c r="H57" i="6"/>
  <c r="E16" i="3"/>
  <c r="E13" i="3"/>
  <c r="D13" i="3"/>
  <c r="R70" i="1" l="1"/>
  <c r="R71" i="1" s="1"/>
  <c r="J29" i="6"/>
  <c r="J28" i="6"/>
  <c r="J27" i="6"/>
  <c r="S70" i="1" l="1"/>
  <c r="D16" i="3" s="1"/>
  <c r="H71" i="1"/>
  <c r="I61" i="6"/>
  <c r="H61" i="6"/>
  <c r="J59" i="6"/>
  <c r="J57" i="6"/>
  <c r="J56" i="6"/>
  <c r="J53" i="6"/>
  <c r="J51" i="6"/>
  <c r="J48" i="6"/>
  <c r="J24" i="6"/>
  <c r="J23" i="6"/>
  <c r="I18" i="6"/>
  <c r="H18" i="6"/>
  <c r="J17" i="6"/>
  <c r="J16" i="6"/>
  <c r="I14" i="6"/>
  <c r="J13" i="6"/>
  <c r="J11" i="6"/>
  <c r="I62" i="6" l="1"/>
  <c r="I64" i="6" s="1"/>
  <c r="J35" i="6"/>
  <c r="U70" i="1"/>
  <c r="F16" i="3" s="1"/>
  <c r="J54" i="6"/>
  <c r="J61" i="6"/>
  <c r="J22" i="6"/>
  <c r="H14" i="6"/>
  <c r="J18" i="6"/>
  <c r="J10" i="6"/>
  <c r="D12" i="3"/>
  <c r="U62" i="1"/>
  <c r="E7" i="3"/>
  <c r="T19" i="1"/>
  <c r="E8" i="3" s="1"/>
  <c r="E9" i="3"/>
  <c r="E10" i="3"/>
  <c r="E11" i="3"/>
  <c r="T68" i="1"/>
  <c r="E14" i="3" s="1"/>
  <c r="U10" i="1"/>
  <c r="U11" i="1"/>
  <c r="S15" i="1"/>
  <c r="U24" i="1"/>
  <c r="U25" i="1"/>
  <c r="U33" i="1"/>
  <c r="U34" i="1"/>
  <c r="U35" i="1"/>
  <c r="S68" i="1"/>
  <c r="D14" i="3" s="1"/>
  <c r="U63" i="1"/>
  <c r="F13" i="3" s="1"/>
  <c r="U66" i="1"/>
  <c r="U18" i="1"/>
  <c r="U17" i="1"/>
  <c r="H62" i="6" l="1"/>
  <c r="J62" i="6" s="1"/>
  <c r="J14" i="6"/>
  <c r="U56" i="1"/>
  <c r="E12" i="3"/>
  <c r="U13" i="1"/>
  <c r="D7" i="3"/>
  <c r="D10" i="3"/>
  <c r="D11" i="3"/>
  <c r="U19" i="1"/>
  <c r="U68" i="1"/>
  <c r="F14" i="3" s="1"/>
  <c r="U40" i="1"/>
  <c r="D9" i="3"/>
  <c r="H63" i="6" l="1"/>
  <c r="J63" i="6" s="1"/>
  <c r="U60" i="1"/>
  <c r="F12" i="3" s="1"/>
  <c r="T69" i="1"/>
  <c r="T71" i="1" s="1"/>
  <c r="E17" i="3" s="1"/>
  <c r="U15" i="1"/>
  <c r="F7" i="3" s="1"/>
  <c r="U45" i="1"/>
  <c r="F10" i="3" s="1"/>
  <c r="F11" i="3"/>
  <c r="F8" i="3"/>
  <c r="U36" i="1"/>
  <c r="F9" i="3" s="1"/>
  <c r="S69" i="1"/>
  <c r="S71" i="1" s="1"/>
  <c r="H64" i="6" l="1"/>
  <c r="J64" i="6" s="1"/>
  <c r="E15" i="3"/>
  <c r="D17" i="3"/>
  <c r="D15" i="3"/>
  <c r="U69" i="1"/>
  <c r="F15" i="3" s="1"/>
  <c r="U71" i="1" l="1"/>
  <c r="F17" i="3" s="1"/>
</calcChain>
</file>

<file path=xl/sharedStrings.xml><?xml version="1.0" encoding="utf-8"?>
<sst xmlns="http://schemas.openxmlformats.org/spreadsheetml/2006/main" count="614" uniqueCount="349">
  <si>
    <t>BUDGET GUIDELINES</t>
  </si>
  <si>
    <t>In addition to the budget information required on the SF-424A, applicants must provide the following three elements as part of the budget submission:</t>
  </si>
  <si>
    <r>
      <t xml:space="preserve">          A. Summary Budget</t>
    </r>
    <r>
      <rPr>
        <sz val="12"/>
        <color theme="1"/>
        <rFont val="Calibri"/>
        <family val="2"/>
        <scheme val="minor"/>
      </rPr>
      <t xml:space="preserve">  </t>
    </r>
    <r>
      <rPr>
        <i/>
        <sz val="12"/>
        <color theme="1"/>
        <rFont val="Calibri"/>
        <family val="2"/>
        <scheme val="minor"/>
      </rPr>
      <t>(Note: using the OMB cost categories, see SF-424A)</t>
    </r>
  </si>
  <si>
    <r>
      <t xml:space="preserve">          B. Detailed Line-Item Budget</t>
    </r>
    <r>
      <rPr>
        <sz val="12"/>
        <color theme="1"/>
        <rFont val="Calibri"/>
        <family val="2"/>
        <scheme val="minor"/>
      </rPr>
      <t xml:space="preserve"> (Direct and Indirect Costs)</t>
    </r>
  </si>
  <si>
    <t xml:space="preserve">          C. Budget Narrative</t>
  </si>
  <si>
    <t>A. Summary Budget (Note: TEMPLATE ON TAB 2, auto fills from TAB 3 "Detailed Budget Template")</t>
  </si>
  <si>
    <t>B. Detailed Line-Item Budget  (Note: TEMPLATE ON TAB 3)</t>
  </si>
  <si>
    <t>Note: Applicants must provide a Detailed Line-Item Budget (in Microsoft Excel or similar spreadsheet format) outlining specific cost requirements within each of the summary budget categories.</t>
  </si>
  <si>
    <t>·         Calibri 12 font; must fit on 8x11 letter sized paper, not legal size.  Once approved, the budget will be incorporated as a PDF into the binding agreement.</t>
  </si>
  <si>
    <t>·         If applicable, Cost-Share should be itemized in the separate column.  See below for more details on Cost-Share.</t>
  </si>
  <si>
    <t>·         The budget should be for the entire project period and reflect realistic yearly expenses based on project need and the approved timeline.</t>
  </si>
  <si>
    <t xml:space="preserve">·         All sub-award costs should be listed under Line F, Contractual, of the prime budget. A separated itemized breakdown of costs should be provided in the “SubRecipient Budget” tab.  </t>
  </si>
  <si>
    <t>·         All line-items must be described in the Budget Narrative.</t>
  </si>
  <si>
    <t>·         Hide columns for years 2 and 3 if your program is only 1 year. Alternatively add another year if your program is 4 years.</t>
  </si>
  <si>
    <t>The Detailed Budget Template, Tab 3, is an example of the required format, but is not exhaustive: your budget might have additional items not listed here.  Please edit it to reflect your planned expenditures.</t>
  </si>
  <si>
    <t>Budget Narrative</t>
  </si>
  <si>
    <t xml:space="preserve">Note: Include a Budget Narrative (preferably in Microsoft Word format, Calibri 12 font) to explain each line-item and how the amounts were derived, what specific activities are supported, as well as the source and description of all cost-share offered.  </t>
  </si>
  <si>
    <t>OMB COST CATEGORIES</t>
  </si>
  <si>
    <t>A.  Personnel</t>
  </si>
  <si>
    <t xml:space="preserve">Direct costs for the compensation of employees who work on the Federal award and work for the non-Federal entity in an appointed (designated) position either at the headquarters or field office.  Compensation for personal services includes wages/salaries for services of employees rendered during the period of performance under the Federal award. </t>
  </si>
  <si>
    <t xml:space="preserve">Direct costs for compensation (wages/salaries) are allowable if they are reasonable, necessary, suitable to a particular purpose or requirement of the Federal award, and follow an appointment (by the non-Federal entity) based on the non-Federal entity’s written and established polices applied to both Federal and non-Federal activities and projects. </t>
  </si>
  <si>
    <t>Compensation for employees is reasonable if it is consistent with wages/salaries offered to other employees of the non-Federal entity for similar work in other activities.  If no other existing employees, of the non-Federal entity, perform similar work in other activities, compensation will be considered reasonable if it is based on comparable wages/salaries for similar work in the labor market in which the non-Federal entity competes for employees necessary and suitable for the Federal award.</t>
  </si>
  <si>
    <t xml:space="preserve">Employee/Staffing requirements for the Federal award may include both supervisory (i.e., Project Director) and support staff (i.e., HR, IT, etc.).  Employees, directly supporting the award, must be identified by their position title and include a description of duties and responsibilities tied to a particular purpose or requirement of the Federal award. The level of effort for each employee must be specified and based on a realistic, reasonable, and necessary amount of time to support an award activity. </t>
  </si>
  <si>
    <t>Individuals that are not employees of the non-Federal entity and have a procurement relationship with the non-Federal entity, in which the individual provides a good or service for the Federal award, are Contractors.  All Contractors, directly supporting the award, must be listed in the Contractual Category and not the Personnel Category.</t>
  </si>
  <si>
    <t xml:space="preserve">Suggested References: </t>
  </si>
  <si>
    <t>2 CFR 200.405 Allocable costs</t>
  </si>
  <si>
    <r>
      <rPr>
        <b/>
        <sz val="12"/>
        <color theme="1"/>
        <rFont val="Calibri"/>
        <family val="2"/>
        <scheme val="minor"/>
      </rPr>
      <t xml:space="preserve">2 CFR 200.430: Compensation - personal services.    </t>
    </r>
    <r>
      <rPr>
        <sz val="12"/>
        <color theme="1"/>
        <rFont val="Calibri"/>
        <family val="2"/>
        <scheme val="minor"/>
      </rPr>
      <t xml:space="preserve">                                                                                                                                                                                                                                                         </t>
    </r>
  </si>
  <si>
    <r>
      <rPr>
        <b/>
        <sz val="12"/>
        <color theme="1"/>
        <rFont val="Calibri"/>
        <family val="2"/>
        <scheme val="minor"/>
      </rPr>
      <t>2 CFR 200.413 -Direct costs - Administrative and clerical staff salaries.</t>
    </r>
    <r>
      <rPr>
        <sz val="12"/>
        <color theme="1"/>
        <rFont val="Calibri"/>
        <family val="2"/>
        <scheme val="minor"/>
      </rPr>
      <t xml:space="preserve"> </t>
    </r>
  </si>
  <si>
    <t>B.  Fringe Benefits</t>
  </si>
  <si>
    <t>Fringe benefits are allowances and services employers provide to their employees as compensation in addition to regular salaries and wages.</t>
  </si>
  <si>
    <t>Specify the type &amp; rate and explain how benefits are computed for each category of employee.</t>
  </si>
  <si>
    <t xml:space="preserve">Fringe benefits include, but are not limited to, the costs of leave (vacation, family-related, sick, or military), employee insurance, pensions, and unemployment benefits. Except as provided elsewhere in these principles, the costs of fringe benefits are allowable provided that the benefits are reasonable and are required by law, an organization-employee agreement, or an established policy of the recipient or subrecipient.                                                  </t>
  </si>
  <si>
    <t>These costs may be derived from historical costs or calculated as a percentage of salaries and wages. If the costs are calculated as a percentage of salaries and wages, this percentage will need to be justified by the entity’s written internal policy, dictated by country law, or documented in their Negotiated Indirect Cost Rate Agreement (NICRA).</t>
  </si>
  <si>
    <t>2 CFR 200.431 Compensation—fringe benefits.</t>
  </si>
  <si>
    <t>C.  Travel</t>
  </si>
  <si>
    <t xml:space="preserve">Identify travel costs of personnel to activities outlined in the Scope of Work. Travel modes may include airfare, train, bus, public or private car incurred by employees who are in travel status on official business of the recipient or subrecipient. Lodging and Per diem rates must be consistent with organizational policy rates. In the absence of policy rates, per diem rates may not exceed the published U.S. government allowance rates. Explain differences in fares among travelers on the same routes: e.g., project staff member traveling for three weeks whose fare is higher than that of staff member traveling for four months.  All travel costs must be in compliance with the Fly America Act and 2 CFR 200.475 Travel Costs.                                                                                                                                                                                                                          </t>
  </si>
  <si>
    <t xml:space="preserve">  Do not include travel for participants or consultants under this section. Distinguish staff travel from that of consultants, contractors, project participants or beneficiaries</t>
  </si>
  <si>
    <r>
      <rPr>
        <b/>
        <sz val="12"/>
        <color theme="1"/>
        <rFont val="Calibri"/>
        <family val="2"/>
        <scheme val="minor"/>
      </rPr>
      <t xml:space="preserve">International travel </t>
    </r>
    <r>
      <rPr>
        <sz val="12"/>
        <color theme="1"/>
        <rFont val="Calibri"/>
        <family val="2"/>
        <scheme val="minor"/>
      </rPr>
      <t>is considered travel from the prime organization's country location, specified in their SAM.gov entity record to another country. For U.S. based organizations, this would be travel outside of the CONUS. For foreign based organizations, this would be travel outside of the country location reported in the SAM.gov entity record.</t>
    </r>
  </si>
  <si>
    <r>
      <rPr>
        <b/>
        <sz val="12"/>
        <color theme="1"/>
        <rFont val="Calibri"/>
        <family val="2"/>
        <scheme val="minor"/>
      </rPr>
      <t>Country Travel</t>
    </r>
    <r>
      <rPr>
        <sz val="12"/>
        <color theme="1"/>
        <rFont val="Calibri"/>
        <family val="2"/>
        <scheme val="minor"/>
      </rPr>
      <t xml:space="preserve"> is travel within or between two or more of the project's target countries. For example, a project for a U.K. based organization that includes travel within the target country of Mexico or travel between the two target countries of Mexico and Brazil would capture these costs under this section.</t>
    </r>
  </si>
  <si>
    <r>
      <t xml:space="preserve"> </t>
    </r>
    <r>
      <rPr>
        <b/>
        <sz val="12"/>
        <color theme="1"/>
        <rFont val="Calibri"/>
        <family val="2"/>
        <scheme val="minor"/>
      </rPr>
      <t>Domestic travel</t>
    </r>
    <r>
      <rPr>
        <sz val="12"/>
        <color theme="1"/>
        <rFont val="Calibri"/>
        <family val="2"/>
        <scheme val="minor"/>
      </rPr>
      <t xml:space="preserve"> is travel within the prime organization's country of origin. </t>
    </r>
  </si>
  <si>
    <t>Suggested References:</t>
  </si>
  <si>
    <t>Fly America Act: Fly America Act | GSA</t>
  </si>
  <si>
    <t>Foreign Per Diem Rates by Location: U.S. Department of State | Home Page</t>
  </si>
  <si>
    <t>GSA Per Diem Lookup: Travel Resources | GSA</t>
  </si>
  <si>
    <t>2 CFR 200.475 Travel Costs</t>
  </si>
  <si>
    <t>D. Equipment</t>
  </si>
  <si>
    <t>Provide a justification for any equipment that will be PURCHASED.  Equipment – means tangible personal property (including information technology systems) having a useful life of more than one year and a per-unit acquisition cost that equals or exceeds the lesser of the capitalization level established by the recipient or subrecipient for financial statement purposes, or $10,000. See the definitions of capital assets, computing devices, general purpose equipment, information technology systems, special purpose equipment, and supplies in this section. If equipment is replacing previous equipment, provide more information on equity among other projects or certification that the equipment is used solely for the intended project.</t>
  </si>
  <si>
    <t>The recipient or subrecipient must, at a minimum, provide the equivalent insurance coverage for real property and equipment acquired or improved with Federal funds as provided to property and equipment owned by the recipient or subrecipient. Insurance is not required for Federally owned property unless required by the terms and conditions of the Federal award.</t>
  </si>
  <si>
    <t xml:space="preserve">Information technology systems means computing devices, ancillary equipment, software, firmware, and similar procedures, services (including support services), and related resources. </t>
  </si>
  <si>
    <t>2 CFR 200.1 Definitions – Equipment</t>
  </si>
  <si>
    <t>2 CFR 200.1 Definitions – Computing Devices</t>
  </si>
  <si>
    <t>2 CFR 200.1 Definitions – Federal Interest</t>
  </si>
  <si>
    <t>2 CFR 200.1 Information technology systems</t>
  </si>
  <si>
    <t>2 CFR 200.330 Reporting on real property.</t>
  </si>
  <si>
    <t>2 CFR 200.310 Insurance coverage</t>
  </si>
  <si>
    <t>2 CFR 200.313 Equipment</t>
  </si>
  <si>
    <t>2 CFR 200.439 Equipment and other capital expenditures</t>
  </si>
  <si>
    <t>2 CFR 200.436 Depreciation</t>
  </si>
  <si>
    <t>2 CFR 200.407 Prior written approval (prior approval)</t>
  </si>
  <si>
    <t>E.  Supplies</t>
  </si>
  <si>
    <t xml:space="preserve">Supply - means all tangible personal property other than those described in the equipment definition. </t>
  </si>
  <si>
    <t xml:space="preserve"> Computing Devices: means machines that acquire, store, analyze, process, and publish data and other information electronically, including accessories (or “peripherals”) for printing, transmitting and receiving, or storing electronic information.  A computing device is a supply if the acquisition cost is below the lesser of the capitalization level established by the recipient or subrecipient for financial statement purposes or $10,000, regardless of the length of its useful life. </t>
  </si>
  <si>
    <t>Distinguish and describe supplies that may be specific to the project from those supplies for general office use.</t>
  </si>
  <si>
    <t>Where general office supplies are being requested, provide types (photocopying, postage, telephone/fax, printing, etc.) of supplies, amount being charged and the percentage to the award.  Laptops, cell phones and printers less than $10,000 USD are supplies.</t>
  </si>
  <si>
    <t>2 CFR 200.314</t>
  </si>
  <si>
    <t xml:space="preserve">F.  Contractual </t>
  </si>
  <si>
    <r>
      <t xml:space="preserve">Contractual –  Inclusive of sub-recipients and contracts (e.g, audits, program specific IT services, third-party evaluations, etc.) under a Federal award. If charged as a direct cost, renting or leasing agreements for office space/real property or equipment specifically for this program should be included here. </t>
    </r>
    <r>
      <rPr>
        <sz val="12"/>
        <color rgb="FFFF0000"/>
        <rFont val="Calibri"/>
        <family val="2"/>
        <scheme val="minor"/>
      </rPr>
      <t xml:space="preserve">Do NOT include consultancy costs in this section. </t>
    </r>
  </si>
  <si>
    <t>Subaward</t>
  </si>
  <si>
    <t>Subaward means an award provided by a non-Federal entity to a subrecipient for the subrecipient to carry out part of a Federal award received by the non-Federal entity. It does not include payments to a contractor or payments to an individual that is a beneficiary of a Federal program. A subaward may be provided through any form of legal agreement, including an agreement that the non-Federal entity considers a contract.</t>
  </si>
  <si>
    <t>Subrecipient</t>
  </si>
  <si>
    <t>Subrecipient means an entity that receives a subaward from a pass-through entity to carry out part of a Federal award. The term subrecipient does not include a beneficiary or participant. A subrecipient may also be a recipient of other Federal awards directly from a Federal agency.</t>
  </si>
  <si>
    <t xml:space="preserve">A subrecipient works with the prime applicant to carry out a portion of the award’s objectives and performs specific activities identified in the Proposal or Scope of Work. Typically, a subrecipient provides technical expertise that provides strategic or programmatic value and often assists the recipient with programmatic direction. </t>
  </si>
  <si>
    <t>The recipient functions as a pass-through, so the subrecipient is responsible for the management of their portion of the federal funding received and must also comply with federal regulation. See 2 CFR 200.1- Subaward and Subrecipient agreements are subject to 2 CFR 200.332 - Requirements for pass-though entities.</t>
  </si>
  <si>
    <t>Sub-recipients can be though of as co-applicants.</t>
  </si>
  <si>
    <t>If applying as a consortium, one applicant must be the lead/prime applicant. Remaining consortium member(s) would receive a subaward as a subrecipient under the prime. While at the discretion of the applicant, sub-recipients typically do not undergo a competitive process since they are not procurement action.</t>
  </si>
  <si>
    <t xml:space="preserve">A detailed line-item budget is required for each subrecipient and should be submitted in a separate excel tab “SubRecipient Budget” with the same level of detail for all line-items, as a prime recipient’s budget. A subrecipient budget narrative is also required with the same level of detail as a prime recipient budget narrative. Required budget narrative details include explanations on how costs were calculated, staff responsibilities, and specific award activities being supported. </t>
  </si>
  <si>
    <t>Subrecipients are required to obtain a Unique Entity Identifier (UEI) number via SAM.gov prior to obtaining a subaward or receiving Federal award funds (certain exceptions apply).</t>
  </si>
  <si>
    <t xml:space="preserve">Subrecipient characteristics include the non-Federal entity’s: </t>
  </si>
  <si>
    <t xml:space="preserve">·         ability to determine who is eligible to receive what Federal assistance; </t>
  </si>
  <si>
    <t xml:space="preserve">·         performance being measured in relation to whether objectives of a Federal program were met; </t>
  </si>
  <si>
    <t xml:space="preserve">·         responsibility for programmatic decision-making; </t>
  </si>
  <si>
    <t xml:space="preserve">·         responsibility to adhere to applicable Federal program requirements specified in the Federal award; and </t>
  </si>
  <si>
    <t>·         in accordance with its agreement, use the Federal funds to carry out a program for a public purpose specified in authorizing statute, as opposed to providing goods or services for the benefit of a non-Federal entity.</t>
  </si>
  <si>
    <t>Contractor</t>
  </si>
  <si>
    <t>Contractor is an entity or individual that receives a contract for professional and consultant services rendered by persons who are members of a particular profession or possess a special skill, and who are not officers or employees of the non-Federal entity, when reasonable in relation to the services rendered and when not contingent upon recovery of the costs from the Federal Government.  A contractor may provide services for audits, program specific IT services, third-party project evaluations, and legal (limited under §200.435.).</t>
  </si>
  <si>
    <t xml:space="preserve"> A contractor does not assist the recipient with programmatic direction or provide programmatic or technical value.</t>
  </si>
  <si>
    <t>Contractor characteristics include a procurement relationship between the non-Federal entity and a contractor; in which the contractor:</t>
  </si>
  <si>
    <t xml:space="preserve">·         provides the goods and services within normal business operations; </t>
  </si>
  <si>
    <t xml:space="preserve">·         provides similar goods or services to many different purchasers; </t>
  </si>
  <si>
    <t xml:space="preserve">·         normally operates in a competitive environment; </t>
  </si>
  <si>
    <t xml:space="preserve">·         provides goods or services that are ancillary to the operation of the Federal program; and </t>
  </si>
  <si>
    <t>·         is not subject to compliance requirements of the Federal program as a result of the agreement, though similar requirements may apply for other reasons.</t>
  </si>
  <si>
    <t xml:space="preserve">NOTE:  Both subrecipients and contractors must be searched on Sam.gov to ensure that subrecipients and contractors are not excluded from receiving Federal funds. </t>
  </si>
  <si>
    <t>Contract</t>
  </si>
  <si>
    <t xml:space="preserve">Contract means, for the purpose of Federal financial assistance, a legal instrument by which a recipient or subrecipient conducts procurement transactions (purchases goods and/or services) for the non-Federal entity's own use to carry out the Federal award and creates a procurement relationship with the contractor.  </t>
  </si>
  <si>
    <t xml:space="preserve">For additional information on subrecipient and contractor determinations, see 2 CFR 200.1-Subaward and 200.331-Subrecipient and contractor determinations. </t>
  </si>
  <si>
    <t>Contracts for goods and/or services do not require a separate detailed line-item budget.</t>
  </si>
  <si>
    <r>
      <t>Suggested References</t>
    </r>
    <r>
      <rPr>
        <b/>
        <sz val="12"/>
        <color theme="1"/>
        <rFont val="Calibri"/>
        <family val="2"/>
        <scheme val="minor"/>
      </rPr>
      <t>:</t>
    </r>
  </si>
  <si>
    <t>2 CFR 200.1 Contract</t>
  </si>
  <si>
    <t>2 CFR 200.1 Subaward</t>
  </si>
  <si>
    <t>2 CFR 200.1 Subrecipient</t>
  </si>
  <si>
    <t>2 CFR 200.201 Use of grant agreements (including fixed amount awards), cooperative agreements, and contracts.</t>
  </si>
  <si>
    <t>2 CFR 200.331 Subrecipient and contractor determinations.</t>
  </si>
  <si>
    <t>2 CFR 200.435 Defense and prosecution of criminal and civil proceedings, claims, appeals and patent infringements.</t>
  </si>
  <si>
    <t>2 CFR 200.459 Professional service costs</t>
  </si>
  <si>
    <t>2 CFR 200.465 Rental costs of real property and equipment.</t>
  </si>
  <si>
    <t>G.  Construction:</t>
  </si>
  <si>
    <t>Construction of capital assets, which include:  Land, buildings (facilities), equipment, and intellectual property (including software), whether acquired by purchase, construction, manufacture, exchange, or through a lease accounted for as financed purchase under Government Accounting Standards Board (GASB) standards or a finance lease under Financial Accounting Standards Board (FASB) standards; and (ii) Additions, improvements, modifications, replacements, rearrangements, reinstallations, renovations, or alterations to capital assets that materially increase their value or useful life (not ordinary repairs and maintenance).</t>
  </si>
  <si>
    <t>2 CFR 200.1 “Capital assets</t>
  </si>
  <si>
    <t>2 CFR 200.318 General procurement standards.</t>
  </si>
  <si>
    <t>2 CFR 200.320 Procurement methods.</t>
  </si>
  <si>
    <t>2 CFR 200.324 Contract cost and price.</t>
  </si>
  <si>
    <t>H.  Other Direct Costs</t>
  </si>
  <si>
    <r>
      <rPr>
        <sz val="12"/>
        <color rgb="FF000000"/>
        <rFont val="Calibri"/>
        <scheme val="minor"/>
      </rPr>
      <t xml:space="preserve">These will vary depending on the nature of the project but are typically costs associated with activities or costs that cannot be placed in other categories.  Other Direct Costs may include venue costs for workshops or activity events; daily or hourly translation costs, food/beverages, monthly subscriptions costs (software, research platforms, etc.); innoculation costs, gas for vehicles, printing of workshop or event materials, etc.  </t>
    </r>
    <r>
      <rPr>
        <sz val="12"/>
        <color rgb="FFFF0000"/>
        <rFont val="Calibri"/>
        <scheme val="minor"/>
      </rPr>
      <t xml:space="preserve">Participant support costs and consultancy costs (including travel) should be included as Other Direct Costs.   </t>
    </r>
  </si>
  <si>
    <r>
      <rPr>
        <b/>
        <sz val="12"/>
        <color theme="1"/>
        <rFont val="Calibri"/>
        <family val="2"/>
        <scheme val="minor"/>
      </rPr>
      <t>Participant</t>
    </r>
    <r>
      <rPr>
        <sz val="12"/>
        <color theme="1"/>
        <rFont val="Calibri"/>
        <family val="2"/>
        <scheme val="minor"/>
      </rPr>
      <t>: generally means an individual participating in or attending program activities under a Federal award, such as trainings or conferences, but who is not responsible for implementation of the Federal award. Individuals committing effort to the development or delivery of program activities under a Federal award (such as consultants, project personnel, or staff members of a recipient or subrecipient) are not participants. Examples of participants may include community members participating in a community outreach program, members of the public whose perspectives or input are sought as part of a program, students, or conference attendees.</t>
    </r>
  </si>
  <si>
    <r>
      <rPr>
        <b/>
        <sz val="12"/>
        <rFont val="Calibri"/>
        <family val="2"/>
        <scheme val="minor"/>
      </rPr>
      <t>Participant support costs</t>
    </r>
    <r>
      <rPr>
        <sz val="12"/>
        <rFont val="Calibri"/>
        <family val="2"/>
        <scheme val="minor"/>
      </rPr>
      <t>: means direct costs that support participants and their involvement in a Federal award, such as stipends, subsistence allowances, travel allowances, registration fees, temporary dependent care, and per diem paid directly to or on behalf of participants.</t>
    </r>
  </si>
  <si>
    <t>J.  Indirect Costs</t>
  </si>
  <si>
    <t>Charges for overhead, facilities, or G&amp;A may be recouped in different ways depending on applicability. See 2 CFR 200, "Cost Principles" for non-profit organizations; Federal Acquisition Regulation (FAR) 48 CFR part 31 for commercial firms.</t>
  </si>
  <si>
    <r>
      <t>Indirect Cost Notes</t>
    </r>
    <r>
      <rPr>
        <sz val="12"/>
        <color theme="1"/>
        <rFont val="Calibri"/>
        <family val="2"/>
        <scheme val="minor"/>
      </rPr>
      <t>:</t>
    </r>
  </si>
  <si>
    <t>·         If your organization has an indirect cost-rate agreement (NICRA) with the U.S. Government, a current copy must be included with the application.</t>
  </si>
  <si>
    <t>·         If your organization does not have a NICRA, you may claim up to 15% of Modified Total Direct Costs, as described in 2 CFR 200.68 and 2 CFR 200.414.</t>
  </si>
  <si>
    <t>·         If sub-recipients are claiming indirect costs, they should have an established NICRA that is also submitted with the proposal package, or they may also claim up to the 15% MTDC rate.</t>
  </si>
  <si>
    <t>·        If your organization is relatively small and can easily identify shared costs among projects including rent; depreciation, facilities costs; etc. these may be directly allocated and charged as direct costs under the appropriate section. Rental or leasing agreements for office    space should be reflected under contractual while other should be reflected in other direct costs</t>
  </si>
  <si>
    <t>·       Modified Total Direct Cost (MTDC): means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Other items may only be excluded when necessary to avoid a serious inequity in the distribution of indirect costs and with the approval of the cognizant agency for indirect costs.</t>
  </si>
  <si>
    <r>
      <t xml:space="preserve">Cost-Share </t>
    </r>
    <r>
      <rPr>
        <sz val="12"/>
        <color theme="1"/>
        <rFont val="Calibri"/>
        <family val="2"/>
        <scheme val="minor"/>
      </rPr>
      <t>(By Applicant)</t>
    </r>
  </si>
  <si>
    <t>Cost-sharing is the portion of program cost not borne by DOS.  Refer to the NOFO to determine whether cost-sharing is required or encouraged. In general, applications that include in-kind and/or cash contributions from non-U.S. Government sources will be more competitive since cost-sharing demonstrates a strong commitment to the activities and greater cost effectiveness.</t>
  </si>
  <si>
    <t xml:space="preserve">Assign a US dollar monetary value to each in-kind and/or cash contribution.  The basis for determining the value of cash and in-kind contributions must be in accordance with 2 CFR 200.  </t>
  </si>
  <si>
    <t>If the proposed project is a component of a larger program or initiative such as a public-private partnership, DO NOT include this as cost-share.</t>
  </si>
  <si>
    <t xml:space="preserve">Applicants should consider all types of cost-sharing.  Examples include the use of office space owned by other entities; donated or borrowed supplies and equipment; (non-federal) sponsored travel costs; waived indirect costs; and program activities, translations, or consultations.  The values of offered cost-share should be reported in accordance with 2 CFR 200.  Other USG funding or foreign government funding does not constitute as cost-sharing.  </t>
  </si>
  <si>
    <t xml:space="preserve">The recipient of an assistance award must maintain written records to support all allowable costs which are claimed as its contribution to cost-share, as well as costs to be paid by the Federal government.  Such records are subject to audit.  </t>
  </si>
  <si>
    <t>In the event the recipient does not meet the amount of cost-sharing stipulated in their application, the Bureau’s contribution may be reduced in proportion to the recipient’s stated contribution.</t>
  </si>
  <si>
    <t>BUDGET COST CONSIDERATIONS</t>
  </si>
  <si>
    <r>
      <t xml:space="preserve">The Bureau/Post </t>
    </r>
    <r>
      <rPr>
        <b/>
        <sz val="12"/>
        <color theme="1"/>
        <rFont val="Calibri"/>
        <family val="2"/>
        <scheme val="minor"/>
      </rPr>
      <t>WILL CONSIDER</t>
    </r>
    <r>
      <rPr>
        <sz val="12"/>
        <color theme="1"/>
        <rFont val="Calibri"/>
        <family val="2"/>
        <scheme val="minor"/>
      </rPr>
      <t xml:space="preserve"> budgeted line-items for:</t>
    </r>
  </si>
  <si>
    <t>·         Independent evaluations to assess the project’s impact (costs must be built into the overall original budget proposal and must be reasonable); and</t>
  </si>
  <si>
    <t>·         Costs associated with an internal evaluation conducted by the applicant (costs must be built into the overall original budget proposal and must be reasonable).</t>
  </si>
  <si>
    <r>
      <t xml:space="preserve">The Bureau/Post </t>
    </r>
    <r>
      <rPr>
        <b/>
        <sz val="12"/>
        <color theme="1"/>
        <rFont val="Calibri"/>
        <family val="2"/>
        <scheme val="minor"/>
      </rPr>
      <t>WILL NOT CONSIDER</t>
    </r>
    <r>
      <rPr>
        <sz val="12"/>
        <color theme="1"/>
        <rFont val="Calibri"/>
        <family val="2"/>
        <scheme val="minor"/>
      </rPr>
      <t xml:space="preserve"> budgeted line-items for:</t>
    </r>
  </si>
  <si>
    <t>·         Any unallowable costs, as described in OMB cost principle circulars;</t>
  </si>
  <si>
    <t>·         Projects designed to advocate policy views or positions of foreign governments or views of a particular political faction; and</t>
  </si>
  <si>
    <t>·         Entertainment expenses, including alcoholic beverages.</t>
  </si>
  <si>
    <t>Before grants are awarded, the Bureau/Post reserves the right to reduce, revise, or increase proposal budgets in accordance with the Bureau’s/Post's program needs and availability of funds.</t>
  </si>
  <si>
    <t xml:space="preserve">Office of Management and Budget (OMB) Code of Federal Regulations. </t>
  </si>
  <si>
    <t>Organizations should be familiar with the applicable sections of OMB 2 CFR 200 and 600 Uniform Administrative Requirements, Cost Principles, and Audit Requirements for Federal Awards.</t>
  </si>
  <si>
    <t>2 CFR  §200: eCFR :: 2 CFR Part 200 -- Uniform Administrative Requirements, Cost Principles, and Audit Requirements for Federal Awards</t>
  </si>
  <si>
    <t>2 CFR  §600: eCFR :: 2 CFR Chapter VI -- Department of State</t>
  </si>
  <si>
    <t>SAMPLE SUMMARY BUDGET</t>
  </si>
  <si>
    <t>Organization Name</t>
  </si>
  <si>
    <t>Project Title</t>
  </si>
  <si>
    <t>Project Duration</t>
  </si>
  <si>
    <t xml:space="preserve">        </t>
  </si>
  <si>
    <t>Federal Request</t>
  </si>
  <si>
    <t>Cost Share</t>
  </si>
  <si>
    <t>Total Project Budget</t>
  </si>
  <si>
    <t>A</t>
  </si>
  <si>
    <t>Personnel</t>
  </si>
  <si>
    <t>B</t>
  </si>
  <si>
    <t>Fringe Benefits</t>
  </si>
  <si>
    <t>C</t>
  </si>
  <si>
    <t xml:space="preserve">Travel </t>
  </si>
  <si>
    <t>D</t>
  </si>
  <si>
    <t>Equipment</t>
  </si>
  <si>
    <t>E</t>
  </si>
  <si>
    <t>Supplies</t>
  </si>
  <si>
    <t>F</t>
  </si>
  <si>
    <t>Contractual</t>
  </si>
  <si>
    <t>G</t>
  </si>
  <si>
    <t>Construction</t>
  </si>
  <si>
    <t>H</t>
  </si>
  <si>
    <t>Other Direct Costs</t>
  </si>
  <si>
    <t>I</t>
  </si>
  <si>
    <t>Total Direct Costs</t>
  </si>
  <si>
    <t>J</t>
  </si>
  <si>
    <t>Total Indirect Costs</t>
  </si>
  <si>
    <t>K</t>
  </si>
  <si>
    <t>Total (Sum I + J)</t>
  </si>
  <si>
    <t>* line item amounts auto-fill from "Detailed Grant Budget Template" tab</t>
  </si>
  <si>
    <t xml:space="preserve"> DETAILED LINE-ITEM BUDGET</t>
  </si>
  <si>
    <t>Organization's Name</t>
  </si>
  <si>
    <t xml:space="preserve">Cost Breakdown </t>
  </si>
  <si>
    <t>Year 1</t>
  </si>
  <si>
    <t>Year 2</t>
  </si>
  <si>
    <t>Year 3</t>
  </si>
  <si>
    <t>Total Requested Federal Funds</t>
  </si>
  <si>
    <t>Cost-Share by Applicant</t>
  </si>
  <si>
    <t>Program Total</t>
  </si>
  <si>
    <t>Unit</t>
  </si>
  <si>
    <t>Number</t>
  </si>
  <si>
    <t>Allocation</t>
  </si>
  <si>
    <t xml:space="preserve">Number </t>
  </si>
  <si>
    <t>Personnel (Direct-Hires)</t>
  </si>
  <si>
    <t># months</t>
  </si>
  <si>
    <t># of people</t>
  </si>
  <si>
    <t>salary</t>
  </si>
  <si>
    <t>% level of effort</t>
  </si>
  <si>
    <t>#months</t>
  </si>
  <si>
    <t>A.1</t>
  </si>
  <si>
    <t>HQ-Based personnel</t>
  </si>
  <si>
    <t>A.1.1</t>
  </si>
  <si>
    <t xml:space="preserve">   Project Manager</t>
  </si>
  <si>
    <t>A.1.2</t>
  </si>
  <si>
    <t xml:space="preserve">   Project Officer, etc.</t>
  </si>
  <si>
    <t>A.2</t>
  </si>
  <si>
    <t>Field Personnel (Direct-Hires)</t>
  </si>
  <si>
    <t>A.2.1</t>
  </si>
  <si>
    <t>Field Director</t>
  </si>
  <si>
    <t>A.2.2</t>
  </si>
  <si>
    <t>Field Trainer</t>
  </si>
  <si>
    <t>Subtotal Personnel</t>
  </si>
  <si>
    <t>% rate per NICRA</t>
  </si>
  <si>
    <t>B.1</t>
  </si>
  <si>
    <t>HQ-Based Fringe Benefits</t>
  </si>
  <si>
    <t>B.2</t>
  </si>
  <si>
    <t>Field Fringe Benefits</t>
  </si>
  <si>
    <t>Subtotal Fringe Benefits</t>
  </si>
  <si>
    <t># people</t>
  </si>
  <si>
    <t>#days</t>
  </si>
  <si>
    <t>cost per unit</t>
  </si>
  <si>
    <t>%</t>
  </si>
  <si>
    <t>#trips/days</t>
  </si>
  <si>
    <t>cost</t>
  </si>
  <si>
    <t>C.1</t>
  </si>
  <si>
    <t>International Travel</t>
  </si>
  <si>
    <t xml:space="preserve">Activity/Purpose - </t>
  </si>
  <si>
    <t>Activity 1.1…..</t>
  </si>
  <si>
    <t>C.1.1</t>
  </si>
  <si>
    <t>Mode - Traveler Name (if name not available, include personnel role) - From &amp; To /RT</t>
  </si>
  <si>
    <t>C.1.2</t>
  </si>
  <si>
    <t>Lodging</t>
  </si>
  <si>
    <t>C.1.3</t>
  </si>
  <si>
    <r>
      <t>Per Diem</t>
    </r>
    <r>
      <rPr>
        <b/>
        <sz val="12"/>
        <color theme="1"/>
        <rFont val="Calibri"/>
        <family val="2"/>
      </rPr>
      <t xml:space="preserve"> </t>
    </r>
    <r>
      <rPr>
        <sz val="12"/>
        <color theme="1"/>
        <rFont val="Calibri"/>
        <family val="2"/>
      </rPr>
      <t>(City, Country)</t>
    </r>
  </si>
  <si>
    <t>C.2</t>
  </si>
  <si>
    <t xml:space="preserve">Country Travel </t>
  </si>
  <si>
    <t>Activity 2.1…..</t>
  </si>
  <si>
    <t>C.2.1</t>
  </si>
  <si>
    <t>C.2.2</t>
  </si>
  <si>
    <t>C.2.3</t>
  </si>
  <si>
    <t>Per Diem (City, Country)</t>
  </si>
  <si>
    <t>C.3</t>
  </si>
  <si>
    <t xml:space="preserve">Domestic or Monitoring Travel </t>
  </si>
  <si>
    <t>C.3.1</t>
  </si>
  <si>
    <t>C.3.2</t>
  </si>
  <si>
    <t>C.3.3</t>
  </si>
  <si>
    <t>Subtotal Travel</t>
  </si>
  <si>
    <t>Equipment  (&gt; $10,000 per unit )</t>
  </si>
  <si>
    <t># units</t>
  </si>
  <si>
    <t>number</t>
  </si>
  <si>
    <t>D.1</t>
  </si>
  <si>
    <t>Activity/Purpose</t>
  </si>
  <si>
    <t xml:space="preserve">Activity 2.1 </t>
  </si>
  <si>
    <t>Activity 2.1</t>
  </si>
  <si>
    <t>D.1.1</t>
  </si>
  <si>
    <t>(description, e.g. generators, etc)</t>
  </si>
  <si>
    <t>D.1.2</t>
  </si>
  <si>
    <t>(description of equipment purchased for this activity)</t>
  </si>
  <si>
    <t>Activity 3.2 and Activity 4.1</t>
  </si>
  <si>
    <t>D.2</t>
  </si>
  <si>
    <t>(description of equipment)</t>
  </si>
  <si>
    <t>D.2.1</t>
  </si>
  <si>
    <t>Subtotal Equipment</t>
  </si>
  <si>
    <t>Sub Total Equipment</t>
  </si>
  <si>
    <t>Supplies  (&lt; $10,000 per unit)</t>
  </si>
  <si>
    <t># of units</t>
  </si>
  <si>
    <t>E.1</t>
  </si>
  <si>
    <t>E.1.1</t>
  </si>
  <si>
    <t>(description e.g. laptops, cell phones)</t>
  </si>
  <si>
    <t>E.2</t>
  </si>
  <si>
    <t>(description of supplies purchased for this activity)</t>
  </si>
  <si>
    <t>Subtotal Supplies</t>
  </si>
  <si>
    <t>Sub Total Supplies</t>
  </si>
  <si>
    <t>F.1</t>
  </si>
  <si>
    <t>Subawards</t>
  </si>
  <si>
    <t>Activity/Purpose -</t>
  </si>
  <si>
    <t>Activity 3.1…..</t>
  </si>
  <si>
    <t>F.1.1</t>
  </si>
  <si>
    <t>Subrecipient Name</t>
  </si>
  <si>
    <t>F.2</t>
  </si>
  <si>
    <t>Contracts</t>
  </si>
  <si>
    <t>Activity 4.1…..</t>
  </si>
  <si>
    <t>F.2.1</t>
  </si>
  <si>
    <t>Contractor Name</t>
  </si>
  <si>
    <t xml:space="preserve">Subtotal Contractual </t>
  </si>
  <si>
    <t xml:space="preserve">Construction </t>
  </si>
  <si>
    <t>G.1</t>
  </si>
  <si>
    <t>Subtotal Construction</t>
  </si>
  <si>
    <t>unit</t>
  </si>
  <si>
    <t>H.1</t>
  </si>
  <si>
    <t>Specify, itemize (venue fees in X location)</t>
  </si>
  <si>
    <t>H.2</t>
  </si>
  <si>
    <t>Specify, itemize (e.g. radio airtime fees, audit fee)</t>
  </si>
  <si>
    <t xml:space="preserve">Subtotal Other Direct Costs </t>
  </si>
  <si>
    <r>
      <t xml:space="preserve">Total Indirect Costs </t>
    </r>
    <r>
      <rPr>
        <sz val="12"/>
        <color theme="0"/>
        <rFont val="Calibri"/>
        <family val="2"/>
      </rPr>
      <t>(</t>
    </r>
    <r>
      <rPr>
        <sz val="12"/>
        <color rgb="FFFFFF00"/>
        <rFont val="Calibri"/>
        <family val="2"/>
      </rPr>
      <t>select one: NICRA %, Final, Pre-determined, Provisional and Basis or 15% De Minimis based on MTDC</t>
    </r>
    <r>
      <rPr>
        <sz val="12"/>
        <color theme="0"/>
        <rFont val="Calibri"/>
        <family val="2"/>
      </rPr>
      <t>)</t>
    </r>
    <r>
      <rPr>
        <b/>
        <sz val="12"/>
        <color theme="0"/>
        <rFont val="Calibri"/>
        <family val="2"/>
      </rPr>
      <t xml:space="preserve"> </t>
    </r>
    <r>
      <rPr>
        <b/>
        <sz val="12"/>
        <color rgb="FFFF0000"/>
        <rFont val="Calibri"/>
        <family val="2"/>
      </rPr>
      <t>Template using 15% MTDC.</t>
    </r>
  </si>
  <si>
    <t>Total Project Cost  (Total Cost must be whole number $100 remove cents.)</t>
  </si>
  <si>
    <t>(must match award amount)</t>
  </si>
  <si>
    <t>* Detailed line-item budgets for sub-grantees should be included in additional tabs within this excel workbook.</t>
  </si>
  <si>
    <t>SUB-RECIPIENT BUDGET (if applicable)</t>
  </si>
  <si>
    <t>Sub-Recipient Organization Name</t>
  </si>
  <si>
    <t>Cost Breakdown</t>
  </si>
  <si>
    <t>Requested Federal Funds</t>
  </si>
  <si>
    <t>Cost-Share by Sub</t>
  </si>
  <si>
    <t xml:space="preserve"> Amount  </t>
  </si>
  <si>
    <t># of months or years</t>
  </si>
  <si>
    <t>salary           (month or year)</t>
  </si>
  <si>
    <t>Field Personnel</t>
  </si>
  <si>
    <t>months or years</t>
  </si>
  <si>
    <t>HQ-Based Personnel Fringe Benefits</t>
  </si>
  <si>
    <t>Field Personnel Fringe Benefits</t>
  </si>
  <si>
    <t># days</t>
  </si>
  <si>
    <t xml:space="preserve">International Travel </t>
  </si>
  <si>
    <r>
      <t xml:space="preserve"> Per Diem</t>
    </r>
    <r>
      <rPr>
        <b/>
        <sz val="12"/>
        <color theme="1"/>
        <rFont val="Calibri"/>
        <family val="2"/>
      </rPr>
      <t xml:space="preserve"> </t>
    </r>
    <r>
      <rPr>
        <sz val="12"/>
        <color theme="1"/>
        <rFont val="Calibri"/>
        <family val="2"/>
      </rPr>
      <t>(City, Country)</t>
    </r>
  </si>
  <si>
    <t xml:space="preserve"> Lodging</t>
  </si>
  <si>
    <t>Activity 2.2</t>
  </si>
  <si>
    <t>(description, e.g. generators, etc.)</t>
  </si>
  <si>
    <t>D1.2</t>
  </si>
  <si>
    <t>Activity 3.1</t>
  </si>
  <si>
    <t>E.2.1</t>
  </si>
  <si>
    <t>Subrecipient (Name)*</t>
  </si>
  <si>
    <t xml:space="preserve">description </t>
  </si>
  <si>
    <r>
      <t xml:space="preserve">Total Indirect Costs </t>
    </r>
    <r>
      <rPr>
        <sz val="12"/>
        <color theme="0"/>
        <rFont val="Calibri"/>
        <family val="2"/>
      </rPr>
      <t>(</t>
    </r>
    <r>
      <rPr>
        <sz val="12"/>
        <color rgb="FFFFFF00"/>
        <rFont val="Calibri"/>
        <family val="2"/>
      </rPr>
      <t>select one: NICRA %, Final, Pre-determined, Provisional and Basis or 15% De Minimis based on MTDC</t>
    </r>
    <r>
      <rPr>
        <sz val="12"/>
        <color theme="0"/>
        <rFont val="Calibri"/>
        <family val="2"/>
      </rPr>
      <t>)</t>
    </r>
    <r>
      <rPr>
        <b/>
        <sz val="12"/>
        <color theme="0"/>
        <rFont val="Calibri"/>
        <family val="2"/>
      </rPr>
      <t xml:space="preserve"> </t>
    </r>
    <r>
      <rPr>
        <b/>
        <sz val="12"/>
        <color rgb="FFFF0000"/>
        <rFont val="Calibri"/>
        <family val="2"/>
      </rPr>
      <t>Template using 15% MTDC</t>
    </r>
  </si>
  <si>
    <t xml:space="preserve">Total Project Cost </t>
  </si>
  <si>
    <t>Modified Total Direct Costs (MTDC) Calculation</t>
  </si>
  <si>
    <t>xxxxx</t>
  </si>
  <si>
    <t>Modified Total Direct Costs (MTDC)</t>
  </si>
  <si>
    <t>1)</t>
  </si>
  <si>
    <t>All direct salaries and wages</t>
  </si>
  <si>
    <t>A. Personnel</t>
  </si>
  <si>
    <t>2)</t>
  </si>
  <si>
    <t>Applicable fringe benefits</t>
  </si>
  <si>
    <t>B. Fringe Benefits</t>
  </si>
  <si>
    <t>3)</t>
  </si>
  <si>
    <t>Materials and supplies</t>
  </si>
  <si>
    <t>E. Supplies</t>
  </si>
  <si>
    <t>4)</t>
  </si>
  <si>
    <t>Services</t>
  </si>
  <si>
    <t>F. Contractual</t>
  </si>
  <si>
    <t>H. Other Direct Costs</t>
  </si>
  <si>
    <t>5)</t>
  </si>
  <si>
    <t>Travel</t>
  </si>
  <si>
    <t>C. Travel</t>
  </si>
  <si>
    <t>6)</t>
  </si>
  <si>
    <t>Up to first $50,000 of each subaward</t>
  </si>
  <si>
    <t>EXEMPTIONS</t>
  </si>
  <si>
    <t>Capital expenditures</t>
  </si>
  <si>
    <t>Charges for patient care</t>
  </si>
  <si>
    <t>Rental costs</t>
  </si>
  <si>
    <t>Tuition remission</t>
  </si>
  <si>
    <t>Scholarships and fellowships</t>
  </si>
  <si>
    <t>Participant support costs</t>
  </si>
  <si>
    <t>Portion of each subaward in excess of $50,000</t>
  </si>
  <si>
    <t>TOTAL</t>
  </si>
  <si>
    <t>NICRA / 15% De Minimis Indirect Cost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</si>
</sst>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quot;$&quot;#,##0.00"/>
  </numFmts>
  <fonts count="55" x14ac:knownFonts="1">
    <font>
      <sz val="11"/>
      <color theme="1"/>
      <name val="Calibri"/>
      <family val="2"/>
      <scheme val="minor"/>
    </font>
    <font>
      <sz val="12"/>
      <color theme="1"/>
      <name val="Calibri"/>
      <family val="2"/>
      <scheme val="minor"/>
    </font>
    <font>
      <b/>
      <sz val="14"/>
      <color theme="1"/>
      <name val="Times New Roman"/>
      <family val="1"/>
    </font>
    <font>
      <u/>
      <sz val="11"/>
      <color theme="10"/>
      <name val="Calibri"/>
      <family val="2"/>
    </font>
    <font>
      <sz val="11"/>
      <color theme="1"/>
      <name val="Calibri"/>
      <family val="2"/>
      <scheme val="minor"/>
    </font>
    <font>
      <b/>
      <sz val="14"/>
      <color theme="1"/>
      <name val="Calibri"/>
      <family val="2"/>
    </font>
    <font>
      <sz val="14"/>
      <color theme="1"/>
      <name val="Times New Roman"/>
      <family val="1"/>
    </font>
    <font>
      <sz val="14"/>
      <color theme="1"/>
      <name val="Calibri"/>
      <family val="2"/>
    </font>
    <font>
      <b/>
      <sz val="14"/>
      <color theme="0"/>
      <name val="Calibri"/>
      <family val="2"/>
    </font>
    <font>
      <sz val="14"/>
      <color theme="0"/>
      <name val="Times New Roman"/>
      <family val="1"/>
    </font>
    <font>
      <sz val="14"/>
      <name val="Calibri"/>
      <family val="2"/>
    </font>
    <font>
      <i/>
      <sz val="14"/>
      <color theme="1"/>
      <name val="Calibri"/>
      <family val="2"/>
    </font>
    <font>
      <b/>
      <sz val="14"/>
      <name val="Calibri"/>
      <family val="2"/>
    </font>
    <font>
      <sz val="14"/>
      <name val="Times New Roman"/>
      <family val="1"/>
    </font>
    <font>
      <sz val="14"/>
      <name val="Calibri"/>
      <family val="2"/>
      <scheme val="minor"/>
    </font>
    <font>
      <i/>
      <sz val="14"/>
      <color theme="1"/>
      <name val="Times New Roman"/>
      <family val="1"/>
    </font>
    <font>
      <sz val="14"/>
      <color theme="1"/>
      <name val="Calibri"/>
      <family val="2"/>
      <scheme val="minor"/>
    </font>
    <font>
      <sz val="11"/>
      <color theme="1"/>
      <name val="Calibri"/>
      <family val="2"/>
    </font>
    <font>
      <sz val="11"/>
      <color rgb="FF0000FF"/>
      <name val="Calibri"/>
      <family val="2"/>
    </font>
    <font>
      <b/>
      <sz val="12"/>
      <color theme="1"/>
      <name val="Calibri"/>
      <family val="2"/>
    </font>
    <font>
      <i/>
      <sz val="12"/>
      <color theme="1"/>
      <name val="Calibri"/>
      <family val="2"/>
    </font>
    <font>
      <sz val="12"/>
      <color theme="1"/>
      <name val="Calibri"/>
      <family val="2"/>
    </font>
    <font>
      <b/>
      <sz val="12"/>
      <color theme="1"/>
      <name val="Calibri"/>
      <family val="2"/>
      <scheme val="minor"/>
    </font>
    <font>
      <b/>
      <sz val="12"/>
      <name val="Calibri"/>
      <family val="2"/>
    </font>
    <font>
      <sz val="12"/>
      <color theme="1"/>
      <name val="Times New Roman"/>
      <family val="1"/>
    </font>
    <font>
      <sz val="12"/>
      <name val="Calibri"/>
      <family val="2"/>
    </font>
    <font>
      <i/>
      <sz val="12"/>
      <name val="Calibri"/>
      <family val="2"/>
    </font>
    <font>
      <sz val="12"/>
      <color rgb="FFFF0000"/>
      <name val="Calibri"/>
      <family val="2"/>
    </font>
    <font>
      <sz val="12"/>
      <name val="Calibri"/>
      <family val="2"/>
      <scheme val="minor"/>
    </font>
    <font>
      <b/>
      <sz val="12"/>
      <name val="Calibri"/>
      <family val="2"/>
      <scheme val="minor"/>
    </font>
    <font>
      <b/>
      <sz val="12"/>
      <color theme="0"/>
      <name val="Calibri"/>
      <family val="2"/>
    </font>
    <font>
      <sz val="12"/>
      <color theme="0"/>
      <name val="Calibri"/>
      <family val="2"/>
    </font>
    <font>
      <sz val="12"/>
      <color theme="0"/>
      <name val="Times New Roman"/>
      <family val="1"/>
    </font>
    <font>
      <u/>
      <sz val="12"/>
      <color theme="1"/>
      <name val="Calibri"/>
      <family val="2"/>
    </font>
    <font>
      <sz val="12"/>
      <color rgb="FFFF0000"/>
      <name val="Times New Roman"/>
      <family val="1"/>
    </font>
    <font>
      <sz val="12"/>
      <name val="Times New Roman"/>
      <family val="1"/>
    </font>
    <font>
      <sz val="12"/>
      <color rgb="FFFFFF00"/>
      <name val="Calibri"/>
      <family val="2"/>
    </font>
    <font>
      <i/>
      <sz val="12"/>
      <color theme="0"/>
      <name val="Calibri"/>
      <family val="2"/>
    </font>
    <font>
      <i/>
      <sz val="12"/>
      <color rgb="FFFF0000"/>
      <name val="Calibri"/>
      <family val="2"/>
    </font>
    <font>
      <b/>
      <sz val="14"/>
      <color theme="1"/>
      <name val="Calibri"/>
      <family val="2"/>
      <scheme val="minor"/>
    </font>
    <font>
      <i/>
      <sz val="12"/>
      <color theme="1"/>
      <name val="Calibri"/>
      <family val="2"/>
      <scheme val="minor"/>
    </font>
    <font>
      <sz val="12"/>
      <color rgb="FFFF0000"/>
      <name val="Calibri"/>
      <family val="2"/>
      <scheme val="minor"/>
    </font>
    <font>
      <b/>
      <i/>
      <u/>
      <sz val="12"/>
      <color theme="1"/>
      <name val="Calibri"/>
      <family val="2"/>
      <scheme val="minor"/>
    </font>
    <font>
      <u/>
      <sz val="12"/>
      <color theme="10"/>
      <name val="Calibri"/>
      <family val="2"/>
      <scheme val="minor"/>
    </font>
    <font>
      <u/>
      <sz val="12"/>
      <color theme="1"/>
      <name val="Calibri"/>
      <family val="2"/>
      <scheme val="minor"/>
    </font>
    <font>
      <b/>
      <u/>
      <sz val="12"/>
      <color theme="1"/>
      <name val="Calibri"/>
      <family val="2"/>
      <scheme val="minor"/>
    </font>
    <font>
      <b/>
      <sz val="12"/>
      <color rgb="FFFF0000"/>
      <name val="Calibri"/>
      <family val="2"/>
    </font>
    <font>
      <i/>
      <sz val="11"/>
      <color theme="1"/>
      <name val="Calibri"/>
      <family val="2"/>
      <scheme val="minor"/>
    </font>
    <font>
      <b/>
      <sz val="12"/>
      <color rgb="FFFFFF00"/>
      <name val="Calibri"/>
      <family val="2"/>
    </font>
    <font>
      <b/>
      <sz val="12"/>
      <color theme="0"/>
      <name val="Times New Roman"/>
      <family val="1"/>
    </font>
    <font>
      <b/>
      <sz val="12"/>
      <color rgb="FFFF0000"/>
      <name val="Times New Roman"/>
      <family val="1"/>
    </font>
    <font>
      <b/>
      <sz val="12"/>
      <color theme="1"/>
      <name val="Times New Roman"/>
      <family val="1"/>
    </font>
    <font>
      <sz val="12"/>
      <color rgb="FF000000"/>
      <name val="Calibri"/>
      <scheme val="minor"/>
    </font>
    <font>
      <sz val="12"/>
      <color rgb="FFFF0000"/>
      <name val="Calibri"/>
      <scheme val="minor"/>
    </font>
    <font>
      <sz val="12"/>
      <color theme="1"/>
      <name val="Calibri"/>
      <scheme val="minor"/>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bgColor indexed="64"/>
      </patternFill>
    </fill>
    <fill>
      <patternFill patternType="solid">
        <fgColor theme="4"/>
        <bgColor indexed="64"/>
      </patternFill>
    </fill>
    <fill>
      <patternFill patternType="solid">
        <fgColor theme="3" tint="0.79998168889431442"/>
        <bgColor indexed="64"/>
      </patternFill>
    </fill>
    <fill>
      <patternFill patternType="solid">
        <fgColor theme="6"/>
        <bgColor indexed="64"/>
      </patternFill>
    </fill>
    <fill>
      <patternFill patternType="solid">
        <fgColor theme="5" tint="0.79998168889431442"/>
        <bgColor indexed="64"/>
      </patternFill>
    </fill>
    <fill>
      <patternFill patternType="solid">
        <fgColor theme="9" tint="0.79998168889431442"/>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medium">
        <color rgb="FF000000"/>
      </left>
      <right style="thin">
        <color indexed="64"/>
      </right>
      <top style="thin">
        <color indexed="64"/>
      </top>
      <bottom/>
      <diagonal/>
    </border>
    <border>
      <left style="thin">
        <color indexed="64"/>
      </left>
      <right style="medium">
        <color rgb="FF000000"/>
      </right>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bottom style="thin">
        <color indexed="64"/>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rgb="FF000000"/>
      </left>
      <right style="thin">
        <color indexed="64"/>
      </right>
      <top/>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style="thin">
        <color indexed="64"/>
      </left>
      <right/>
      <top style="medium">
        <color rgb="FF000000"/>
      </top>
      <bottom/>
      <diagonal/>
    </border>
    <border>
      <left/>
      <right/>
      <top/>
      <bottom style="thin">
        <color rgb="FF000000"/>
      </bottom>
      <diagonal/>
    </border>
    <border>
      <left/>
      <right/>
      <top/>
      <bottom style="double">
        <color rgb="FF000000"/>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Dashed">
        <color auto="1"/>
      </left>
      <right style="mediumDashed">
        <color auto="1"/>
      </right>
      <top/>
      <bottom style="mediumDashed">
        <color auto="1"/>
      </bottom>
      <diagonal/>
    </border>
    <border>
      <left style="medium">
        <color auto="1"/>
      </left>
      <right style="medium">
        <color auto="1"/>
      </right>
      <top style="medium">
        <color auto="1"/>
      </top>
      <bottom style="thin">
        <color auto="1"/>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rgb="FF000000"/>
      </left>
      <right/>
      <top/>
      <bottom style="thin">
        <color rgb="FF000000"/>
      </bottom>
      <diagonal/>
    </border>
    <border>
      <left/>
      <right style="medium">
        <color rgb="FF000000"/>
      </right>
      <top/>
      <bottom style="thin">
        <color rgb="FF000000"/>
      </bottom>
      <diagonal/>
    </border>
    <border>
      <left/>
      <right style="thin">
        <color indexed="64"/>
      </right>
      <top/>
      <bottom style="thin">
        <color rgb="FF000000"/>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auto="1"/>
      </top>
      <bottom style="medium">
        <color auto="1"/>
      </bottom>
      <diagonal/>
    </border>
    <border>
      <left style="medium">
        <color rgb="FF000000"/>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medium">
        <color rgb="FF000000"/>
      </right>
      <top style="thin">
        <color indexed="64"/>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4">
    <xf numFmtId="0" fontId="0"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44" fontId="4" fillId="0" borderId="0" applyFont="0" applyFill="0" applyBorder="0" applyAlignment="0" applyProtection="0"/>
  </cellStyleXfs>
  <cellXfs count="723">
    <xf numFmtId="0" fontId="0" fillId="0" borderId="0" xfId="0"/>
    <xf numFmtId="0" fontId="6" fillId="0" borderId="0" xfId="0" applyFont="1"/>
    <xf numFmtId="49" fontId="8" fillId="4" borderId="2" xfId="0" applyNumberFormat="1" applyFont="1" applyFill="1" applyBorder="1" applyAlignment="1">
      <alignment vertical="center"/>
    </xf>
    <xf numFmtId="0" fontId="8" fillId="4" borderId="7" xfId="0" applyFont="1" applyFill="1" applyBorder="1" applyAlignment="1">
      <alignment vertical="center" wrapText="1"/>
    </xf>
    <xf numFmtId="49" fontId="8" fillId="4" borderId="7" xfId="0" applyNumberFormat="1" applyFont="1" applyFill="1" applyBorder="1" applyAlignment="1">
      <alignment vertical="center"/>
    </xf>
    <xf numFmtId="0" fontId="9" fillId="0" borderId="0" xfId="0" applyFont="1"/>
    <xf numFmtId="49" fontId="6" fillId="0" borderId="0" xfId="0" applyNumberFormat="1" applyFont="1"/>
    <xf numFmtId="49" fontId="2" fillId="0" borderId="0" xfId="0" applyNumberFormat="1" applyFont="1"/>
    <xf numFmtId="49" fontId="15" fillId="0" borderId="0" xfId="0" applyNumberFormat="1" applyFont="1"/>
    <xf numFmtId="49" fontId="12" fillId="0" borderId="2" xfId="0" applyNumberFormat="1" applyFont="1" applyBorder="1" applyAlignment="1">
      <alignment vertical="center"/>
    </xf>
    <xf numFmtId="49" fontId="10" fillId="0" borderId="7" xfId="0" applyNumberFormat="1" applyFont="1" applyBorder="1" applyAlignment="1">
      <alignment vertical="center"/>
    </xf>
    <xf numFmtId="0" fontId="12" fillId="0" borderId="7" xfId="0" applyFont="1" applyBorder="1" applyAlignment="1">
      <alignment vertical="center" wrapText="1"/>
    </xf>
    <xf numFmtId="4" fontId="7" fillId="3" borderId="1" xfId="0" applyNumberFormat="1" applyFont="1" applyFill="1" applyBorder="1" applyAlignment="1">
      <alignment horizontal="right" vertical="center" wrapText="1"/>
    </xf>
    <xf numFmtId="0" fontId="6" fillId="0" borderId="0" xfId="0" applyFont="1" applyAlignment="1">
      <alignment vertical="center"/>
    </xf>
    <xf numFmtId="49" fontId="12" fillId="0" borderId="12" xfId="0" applyNumberFormat="1" applyFont="1" applyBorder="1" applyAlignment="1">
      <alignment vertical="center"/>
    </xf>
    <xf numFmtId="49" fontId="12" fillId="0" borderId="13" xfId="0" applyNumberFormat="1" applyFont="1" applyBorder="1" applyAlignment="1">
      <alignment vertical="center"/>
    </xf>
    <xf numFmtId="0" fontId="12" fillId="0" borderId="13" xfId="0" applyFont="1" applyBorder="1" applyAlignment="1">
      <alignment vertical="center" wrapText="1"/>
    </xf>
    <xf numFmtId="49" fontId="12" fillId="0" borderId="14" xfId="0" applyNumberFormat="1" applyFont="1" applyBorder="1" applyAlignment="1">
      <alignment vertical="center"/>
    </xf>
    <xf numFmtId="49" fontId="12" fillId="0" borderId="0" xfId="0" applyNumberFormat="1" applyFont="1" applyAlignment="1">
      <alignment vertical="center"/>
    </xf>
    <xf numFmtId="0" fontId="12" fillId="0" borderId="0" xfId="0" applyFont="1" applyAlignment="1">
      <alignment vertical="center" wrapText="1"/>
    </xf>
    <xf numFmtId="49" fontId="12" fillId="0" borderId="7" xfId="0" applyNumberFormat="1" applyFont="1" applyBorder="1" applyAlignment="1">
      <alignment vertical="center"/>
    </xf>
    <xf numFmtId="4" fontId="7" fillId="0" borderId="1" xfId="0" applyNumberFormat="1" applyFont="1" applyBorder="1" applyAlignment="1">
      <alignment horizontal="right" vertical="center" wrapText="1"/>
    </xf>
    <xf numFmtId="0" fontId="12" fillId="0" borderId="3" xfId="0" applyFont="1" applyBorder="1" applyAlignment="1">
      <alignment vertical="center" wrapText="1"/>
    </xf>
    <xf numFmtId="4" fontId="8" fillId="4" borderId="3" xfId="0" applyNumberFormat="1" applyFont="1" applyFill="1" applyBorder="1" applyAlignment="1">
      <alignment horizontal="right" vertical="center" wrapText="1"/>
    </xf>
    <xf numFmtId="0" fontId="13" fillId="0" borderId="0" xfId="0" applyFont="1" applyAlignment="1">
      <alignment wrapText="1"/>
    </xf>
    <xf numFmtId="0" fontId="17" fillId="0" borderId="0" xfId="0" applyFont="1"/>
    <xf numFmtId="0" fontId="18" fillId="0" borderId="0" xfId="0" applyFont="1"/>
    <xf numFmtId="0" fontId="21" fillId="0" borderId="0" xfId="0" applyFont="1"/>
    <xf numFmtId="165" fontId="21" fillId="0" borderId="0" xfId="0" applyNumberFormat="1" applyFont="1"/>
    <xf numFmtId="0" fontId="22" fillId="0" borderId="0" xfId="0" applyFont="1"/>
    <xf numFmtId="0" fontId="22" fillId="0" borderId="0" xfId="0" applyFont="1" applyAlignment="1">
      <alignment horizontal="right"/>
    </xf>
    <xf numFmtId="165" fontId="22" fillId="0" borderId="34" xfId="0" applyNumberFormat="1" applyFont="1" applyBorder="1" applyAlignment="1">
      <alignment horizontal="right"/>
    </xf>
    <xf numFmtId="165" fontId="22" fillId="0" borderId="35" xfId="0" applyNumberFormat="1" applyFont="1" applyBorder="1" applyAlignment="1">
      <alignment horizontal="right"/>
    </xf>
    <xf numFmtId="0" fontId="24" fillId="3" borderId="0" xfId="0" applyFont="1" applyFill="1" applyAlignment="1">
      <alignment vertical="top" wrapText="1"/>
    </xf>
    <xf numFmtId="0" fontId="25" fillId="3" borderId="0" xfId="0" applyFont="1" applyFill="1" applyAlignment="1">
      <alignment horizontal="left" vertical="top" wrapText="1"/>
    </xf>
    <xf numFmtId="0" fontId="26" fillId="3" borderId="0" xfId="0" applyFont="1" applyFill="1" applyAlignment="1">
      <alignment horizontal="left" vertical="top" wrapText="1"/>
    </xf>
    <xf numFmtId="0" fontId="24" fillId="3" borderId="0" xfId="0" applyFont="1" applyFill="1" applyAlignment="1">
      <alignment horizontal="right" vertical="top" wrapText="1"/>
    </xf>
    <xf numFmtId="0" fontId="24" fillId="0" borderId="0" xfId="0" applyFont="1" applyAlignment="1">
      <alignment horizontal="right" vertical="top"/>
    </xf>
    <xf numFmtId="0" fontId="16" fillId="0" borderId="0" xfId="0" applyFont="1"/>
    <xf numFmtId="0" fontId="24" fillId="0" borderId="0" xfId="0" applyFont="1"/>
    <xf numFmtId="49" fontId="21" fillId="0" borderId="0" xfId="0" applyNumberFormat="1" applyFont="1"/>
    <xf numFmtId="44" fontId="21" fillId="0" borderId="0" xfId="3" applyFont="1" applyBorder="1"/>
    <xf numFmtId="44" fontId="21" fillId="0" borderId="0" xfId="3" applyFont="1" applyBorder="1" applyAlignment="1">
      <alignment vertical="center"/>
    </xf>
    <xf numFmtId="0" fontId="24" fillId="0" borderId="0" xfId="0" applyFont="1" applyAlignment="1">
      <alignment vertical="center"/>
    </xf>
    <xf numFmtId="0" fontId="30" fillId="4" borderId="19" xfId="0" applyFont="1" applyFill="1" applyBorder="1" applyAlignment="1">
      <alignment horizontal="center" vertical="center" wrapText="1"/>
    </xf>
    <xf numFmtId="0" fontId="30" fillId="4" borderId="4" xfId="0" applyFont="1" applyFill="1" applyBorder="1" applyAlignment="1">
      <alignment horizontal="center" vertical="center" wrapText="1"/>
    </xf>
    <xf numFmtId="49" fontId="30" fillId="4" borderId="2" xfId="0" applyNumberFormat="1" applyFont="1" applyFill="1" applyBorder="1" applyAlignment="1">
      <alignment vertical="center"/>
    </xf>
    <xf numFmtId="0" fontId="30" fillId="4" borderId="7" xfId="0" applyFont="1" applyFill="1" applyBorder="1" applyAlignment="1">
      <alignment vertical="center" wrapText="1"/>
    </xf>
    <xf numFmtId="44" fontId="30" fillId="4" borderId="1" xfId="3" applyFont="1" applyFill="1" applyBorder="1" applyAlignment="1">
      <alignment vertical="center" wrapText="1"/>
    </xf>
    <xf numFmtId="49" fontId="21" fillId="2" borderId="8" xfId="0" applyNumberFormat="1" applyFont="1" applyFill="1" applyBorder="1"/>
    <xf numFmtId="49" fontId="21" fillId="2" borderId="9" xfId="0" applyNumberFormat="1" applyFont="1" applyFill="1" applyBorder="1"/>
    <xf numFmtId="0" fontId="19" fillId="2" borderId="9" xfId="0" applyFont="1" applyFill="1" applyBorder="1" applyAlignment="1">
      <alignment horizontal="left" wrapText="1"/>
    </xf>
    <xf numFmtId="0" fontId="24" fillId="2" borderId="0" xfId="0" applyFont="1" applyFill="1"/>
    <xf numFmtId="0" fontId="21" fillId="3" borderId="7" xfId="0" applyFont="1" applyFill="1" applyBorder="1" applyAlignment="1">
      <alignment vertical="center" wrapText="1"/>
    </xf>
    <xf numFmtId="0" fontId="21" fillId="3" borderId="25" xfId="0" applyFont="1" applyFill="1" applyBorder="1" applyAlignment="1">
      <alignment vertical="center" wrapText="1"/>
    </xf>
    <xf numFmtId="0" fontId="21" fillId="3" borderId="3" xfId="0" applyFont="1" applyFill="1" applyBorder="1" applyAlignment="1">
      <alignment vertical="center" wrapText="1"/>
    </xf>
    <xf numFmtId="44" fontId="21" fillId="3" borderId="7" xfId="3" applyFont="1" applyFill="1" applyBorder="1" applyAlignment="1">
      <alignment vertical="center" wrapText="1"/>
    </xf>
    <xf numFmtId="0" fontId="21" fillId="0" borderId="1" xfId="0" applyFont="1" applyBorder="1" applyAlignment="1">
      <alignment horizontal="center" vertical="center" wrapText="1"/>
    </xf>
    <xf numFmtId="44" fontId="21" fillId="0" borderId="30" xfId="3" applyFont="1" applyBorder="1" applyAlignment="1">
      <alignment horizontal="center" vertical="center" wrapText="1"/>
    </xf>
    <xf numFmtId="44" fontId="21" fillId="0" borderId="3" xfId="3" applyFont="1" applyBorder="1" applyAlignment="1">
      <alignment vertical="center" wrapText="1"/>
    </xf>
    <xf numFmtId="44" fontId="21" fillId="0" borderId="1" xfId="3" applyFont="1" applyBorder="1" applyAlignment="1">
      <alignment vertical="center" wrapText="1"/>
    </xf>
    <xf numFmtId="0" fontId="21" fillId="3" borderId="13" xfId="0" applyFont="1" applyFill="1" applyBorder="1" applyAlignment="1">
      <alignment vertical="center" wrapText="1"/>
    </xf>
    <xf numFmtId="0" fontId="21" fillId="3" borderId="26" xfId="0" applyFont="1" applyFill="1" applyBorder="1" applyAlignment="1">
      <alignment vertical="center" wrapText="1"/>
    </xf>
    <xf numFmtId="0" fontId="21" fillId="3" borderId="11" xfId="0" applyFont="1" applyFill="1" applyBorder="1" applyAlignment="1">
      <alignment vertical="center" wrapText="1"/>
    </xf>
    <xf numFmtId="49" fontId="21" fillId="2" borderId="12" xfId="0" applyNumberFormat="1" applyFont="1" applyFill="1" applyBorder="1"/>
    <xf numFmtId="49" fontId="21" fillId="2" borderId="13" xfId="0" applyNumberFormat="1" applyFont="1" applyFill="1" applyBorder="1"/>
    <xf numFmtId="0" fontId="19" fillId="2" borderId="13" xfId="0" applyFont="1" applyFill="1" applyBorder="1" applyAlignment="1">
      <alignment horizontal="left" wrapText="1"/>
    </xf>
    <xf numFmtId="44" fontId="25" fillId="3" borderId="13" xfId="3" applyFont="1" applyFill="1" applyBorder="1" applyAlignment="1">
      <alignment horizontal="right" vertical="top" wrapText="1"/>
    </xf>
    <xf numFmtId="44" fontId="21" fillId="3" borderId="13" xfId="3" applyFont="1" applyFill="1" applyBorder="1" applyAlignment="1">
      <alignment vertical="center" wrapText="1"/>
    </xf>
    <xf numFmtId="44" fontId="21" fillId="0" borderId="11" xfId="3" applyFont="1" applyBorder="1" applyAlignment="1">
      <alignment vertical="center" wrapText="1"/>
    </xf>
    <xf numFmtId="0" fontId="21" fillId="6" borderId="21" xfId="0" applyFont="1" applyFill="1" applyBorder="1" applyAlignment="1">
      <alignment horizontal="left" wrapText="1"/>
    </xf>
    <xf numFmtId="44" fontId="21" fillId="6" borderId="7" xfId="3" applyFont="1" applyFill="1" applyBorder="1" applyAlignment="1">
      <alignment horizontal="left" wrapText="1"/>
    </xf>
    <xf numFmtId="0" fontId="19" fillId="6" borderId="21" xfId="0" applyFont="1" applyFill="1" applyBorder="1" applyAlignment="1">
      <alignment wrapText="1"/>
    </xf>
    <xf numFmtId="0" fontId="19" fillId="6" borderId="7" xfId="0" applyFont="1" applyFill="1" applyBorder="1" applyAlignment="1">
      <alignment horizontal="right" wrapText="1"/>
    </xf>
    <xf numFmtId="4" fontId="19" fillId="6" borderId="7" xfId="0" applyNumberFormat="1" applyFont="1" applyFill="1" applyBorder="1" applyAlignment="1">
      <alignment wrapText="1"/>
    </xf>
    <xf numFmtId="0" fontId="19" fillId="6" borderId="7" xfId="0" applyFont="1" applyFill="1" applyBorder="1" applyAlignment="1">
      <alignment wrapText="1"/>
    </xf>
    <xf numFmtId="44" fontId="19" fillId="6" borderId="22" xfId="3" applyFont="1" applyFill="1" applyBorder="1" applyAlignment="1">
      <alignment wrapText="1"/>
    </xf>
    <xf numFmtId="44" fontId="19" fillId="6" borderId="3" xfId="3" applyFont="1" applyFill="1" applyBorder="1" applyAlignment="1">
      <alignment vertical="center" wrapText="1"/>
    </xf>
    <xf numFmtId="44" fontId="19" fillId="6" borderId="1" xfId="3" applyFont="1" applyFill="1" applyBorder="1" applyAlignment="1">
      <alignment vertical="center" wrapText="1"/>
    </xf>
    <xf numFmtId="0" fontId="24" fillId="6" borderId="0" xfId="0" applyFont="1" applyFill="1"/>
    <xf numFmtId="49" fontId="30" fillId="4" borderId="7" xfId="0" applyNumberFormat="1" applyFont="1" applyFill="1" applyBorder="1" applyAlignment="1">
      <alignment vertical="center"/>
    </xf>
    <xf numFmtId="44" fontId="30" fillId="4" borderId="7" xfId="3" applyFont="1" applyFill="1" applyBorder="1" applyAlignment="1">
      <alignment vertical="center" wrapText="1"/>
    </xf>
    <xf numFmtId="0" fontId="32" fillId="0" borderId="0" xfId="0" applyFont="1"/>
    <xf numFmtId="0" fontId="32" fillId="4" borderId="0" xfId="0" applyFont="1" applyFill="1"/>
    <xf numFmtId="0" fontId="21" fillId="3" borderId="29" xfId="0" applyFont="1" applyFill="1" applyBorder="1" applyAlignment="1">
      <alignment vertical="center" wrapText="1"/>
    </xf>
    <xf numFmtId="44" fontId="21" fillId="3" borderId="0" xfId="3" applyFont="1" applyFill="1" applyBorder="1" applyAlignment="1">
      <alignment vertical="center" wrapText="1"/>
    </xf>
    <xf numFmtId="0" fontId="21" fillId="0" borderId="19" xfId="0" applyFont="1" applyBorder="1" applyAlignment="1">
      <alignment wrapText="1"/>
    </xf>
    <xf numFmtId="49" fontId="21" fillId="2" borderId="2" xfId="0" applyNumberFormat="1" applyFont="1" applyFill="1" applyBorder="1"/>
    <xf numFmtId="49" fontId="21" fillId="2" borderId="7" xfId="0" applyNumberFormat="1" applyFont="1" applyFill="1" applyBorder="1"/>
    <xf numFmtId="0" fontId="19" fillId="2" borderId="7" xfId="0" applyFont="1" applyFill="1" applyBorder="1" applyAlignment="1">
      <alignment horizontal="left" wrapText="1"/>
    </xf>
    <xf numFmtId="44" fontId="19" fillId="2" borderId="7" xfId="3" applyFont="1" applyFill="1" applyBorder="1" applyAlignment="1">
      <alignment horizontal="left" wrapText="1"/>
    </xf>
    <xf numFmtId="0" fontId="21" fillId="2" borderId="7" xfId="0" applyFont="1" applyFill="1" applyBorder="1" applyAlignment="1">
      <alignment horizontal="right" wrapText="1"/>
    </xf>
    <xf numFmtId="4" fontId="21" fillId="2" borderId="7" xfId="0" applyNumberFormat="1" applyFont="1" applyFill="1" applyBorder="1" applyAlignment="1">
      <alignment wrapText="1"/>
    </xf>
    <xf numFmtId="0" fontId="21" fillId="2" borderId="7" xfId="0" applyFont="1" applyFill="1" applyBorder="1" applyAlignment="1">
      <alignment wrapText="1"/>
    </xf>
    <xf numFmtId="44" fontId="21" fillId="2" borderId="22" xfId="3" applyFont="1" applyFill="1" applyBorder="1" applyAlignment="1">
      <alignment wrapText="1"/>
    </xf>
    <xf numFmtId="49" fontId="20" fillId="0" borderId="1" xfId="0" applyNumberFormat="1" applyFont="1" applyBorder="1"/>
    <xf numFmtId="49" fontId="20" fillId="0" borderId="2" xfId="0" applyNumberFormat="1" applyFont="1" applyBorder="1"/>
    <xf numFmtId="0" fontId="21" fillId="0" borderId="7" xfId="0" applyFont="1" applyBorder="1" applyAlignment="1">
      <alignment wrapText="1"/>
    </xf>
    <xf numFmtId="0" fontId="34" fillId="0" borderId="0" xfId="0" applyFont="1"/>
    <xf numFmtId="0" fontId="21" fillId="0" borderId="26" xfId="0" applyFont="1" applyBorder="1" applyAlignment="1">
      <alignment wrapText="1"/>
    </xf>
    <xf numFmtId="0" fontId="21" fillId="0" borderId="5" xfId="0" applyFont="1" applyBorder="1" applyAlignment="1">
      <alignment horizontal="right" wrapText="1"/>
    </xf>
    <xf numFmtId="4" fontId="21" fillId="0" borderId="5" xfId="0" applyNumberFormat="1" applyFont="1" applyBorder="1" applyAlignment="1">
      <alignment wrapText="1"/>
    </xf>
    <xf numFmtId="9" fontId="21" fillId="0" borderId="5" xfId="2" applyFont="1" applyBorder="1" applyAlignment="1">
      <alignment wrapText="1"/>
    </xf>
    <xf numFmtId="44" fontId="21" fillId="0" borderId="20" xfId="3" applyFont="1" applyBorder="1" applyAlignment="1">
      <alignment wrapText="1"/>
    </xf>
    <xf numFmtId="9" fontId="21" fillId="0" borderId="5" xfId="2" applyFont="1" applyBorder="1" applyAlignment="1">
      <alignment horizontal="right"/>
    </xf>
    <xf numFmtId="49" fontId="25" fillId="2" borderId="2" xfId="0" applyNumberFormat="1" applyFont="1" applyFill="1" applyBorder="1"/>
    <xf numFmtId="49" fontId="25" fillId="2" borderId="7" xfId="0" applyNumberFormat="1" applyFont="1" applyFill="1" applyBorder="1"/>
    <xf numFmtId="0" fontId="23" fillId="2" borderId="7" xfId="0" applyFont="1" applyFill="1" applyBorder="1" applyAlignment="1">
      <alignment horizontal="left" wrapText="1"/>
    </xf>
    <xf numFmtId="0" fontId="35" fillId="0" borderId="0" xfId="0" applyFont="1"/>
    <xf numFmtId="0" fontId="35" fillId="2" borderId="0" xfId="0" applyFont="1" applyFill="1"/>
    <xf numFmtId="0" fontId="21" fillId="0" borderId="11" xfId="0" applyFont="1" applyBorder="1" applyAlignment="1">
      <alignment wrapText="1"/>
    </xf>
    <xf numFmtId="44" fontId="21" fillId="0" borderId="1" xfId="3" applyFont="1" applyFill="1" applyBorder="1" applyAlignment="1">
      <alignment vertical="center" wrapText="1"/>
    </xf>
    <xf numFmtId="0" fontId="21" fillId="6" borderId="21" xfId="0" applyFont="1" applyFill="1" applyBorder="1" applyAlignment="1">
      <alignment horizontal="left"/>
    </xf>
    <xf numFmtId="44" fontId="21" fillId="6" borderId="7" xfId="3" applyFont="1" applyFill="1" applyBorder="1" applyAlignment="1">
      <alignment horizontal="left"/>
    </xf>
    <xf numFmtId="0" fontId="19" fillId="6" borderId="21" xfId="0" applyFont="1" applyFill="1" applyBorder="1"/>
    <xf numFmtId="0" fontId="19" fillId="6" borderId="7" xfId="0" applyFont="1" applyFill="1" applyBorder="1"/>
    <xf numFmtId="4" fontId="19" fillId="6" borderId="7" xfId="0" applyNumberFormat="1" applyFont="1" applyFill="1" applyBorder="1"/>
    <xf numFmtId="44" fontId="21" fillId="6" borderId="22" xfId="3" applyFont="1" applyFill="1" applyBorder="1"/>
    <xf numFmtId="44" fontId="19" fillId="6" borderId="3" xfId="3" applyFont="1" applyFill="1" applyBorder="1" applyAlignment="1">
      <alignment vertical="center"/>
    </xf>
    <xf numFmtId="49" fontId="30" fillId="4" borderId="14" xfId="0" applyNumberFormat="1" applyFont="1" applyFill="1" applyBorder="1" applyAlignment="1">
      <alignment vertical="center"/>
    </xf>
    <xf numFmtId="49" fontId="30" fillId="4" borderId="0" xfId="0" applyNumberFormat="1" applyFont="1" applyFill="1" applyAlignment="1">
      <alignment vertical="center"/>
    </xf>
    <xf numFmtId="0" fontId="30" fillId="4" borderId="0" xfId="0" applyFont="1" applyFill="1" applyAlignment="1">
      <alignment vertical="center" wrapText="1"/>
    </xf>
    <xf numFmtId="0" fontId="21" fillId="0" borderId="1" xfId="0" applyFont="1" applyBorder="1" applyAlignment="1">
      <alignment horizontal="right" wrapText="1"/>
    </xf>
    <xf numFmtId="9" fontId="21" fillId="0" borderId="1" xfId="2" applyFont="1" applyBorder="1" applyAlignment="1">
      <alignment horizontal="right" wrapText="1"/>
    </xf>
    <xf numFmtId="9" fontId="21" fillId="0" borderId="1" xfId="2" applyFont="1" applyBorder="1"/>
    <xf numFmtId="164" fontId="21" fillId="0" borderId="30" xfId="3" applyNumberFormat="1" applyFont="1" applyBorder="1"/>
    <xf numFmtId="49" fontId="21" fillId="2" borderId="2" xfId="0" applyNumberFormat="1" applyFont="1" applyFill="1" applyBorder="1" applyAlignment="1">
      <alignment horizontal="left"/>
    </xf>
    <xf numFmtId="49" fontId="21" fillId="2" borderId="7" xfId="0" applyNumberFormat="1" applyFont="1" applyFill="1" applyBorder="1" applyAlignment="1">
      <alignment horizontal="left" indent="1"/>
    </xf>
    <xf numFmtId="0" fontId="19" fillId="2" borderId="7" xfId="0" applyFont="1" applyFill="1" applyBorder="1"/>
    <xf numFmtId="0" fontId="19" fillId="2" borderId="21" xfId="0" applyFont="1" applyFill="1" applyBorder="1"/>
    <xf numFmtId="44" fontId="19" fillId="2" borderId="7" xfId="3" applyFont="1" applyFill="1" applyBorder="1" applyAlignment="1"/>
    <xf numFmtId="0" fontId="21" fillId="2" borderId="21" xfId="0" applyFont="1" applyFill="1" applyBorder="1"/>
    <xf numFmtId="0" fontId="21" fillId="2" borderId="7" xfId="0" applyFont="1" applyFill="1" applyBorder="1"/>
    <xf numFmtId="4" fontId="21" fillId="2" borderId="7" xfId="0" applyNumberFormat="1" applyFont="1" applyFill="1" applyBorder="1"/>
    <xf numFmtId="44" fontId="21" fillId="2" borderId="22" xfId="3" applyFont="1" applyFill="1" applyBorder="1"/>
    <xf numFmtId="0" fontId="21" fillId="3" borderId="7" xfId="0" applyFont="1" applyFill="1" applyBorder="1" applyAlignment="1">
      <alignment horizontal="left" vertical="center" wrapText="1" indent="1"/>
    </xf>
    <xf numFmtId="0" fontId="21" fillId="0" borderId="5" xfId="0" applyFont="1" applyBorder="1"/>
    <xf numFmtId="9" fontId="21" fillId="0" borderId="5" xfId="2" applyFont="1" applyBorder="1"/>
    <xf numFmtId="44" fontId="21" fillId="0" borderId="3" xfId="3" applyFont="1" applyBorder="1" applyAlignment="1">
      <alignment vertical="center"/>
    </xf>
    <xf numFmtId="0" fontId="31" fillId="4" borderId="23" xfId="0" applyFont="1" applyFill="1" applyBorder="1" applyAlignment="1">
      <alignment horizontal="center" vertical="center" wrapText="1"/>
    </xf>
    <xf numFmtId="0" fontId="31" fillId="4" borderId="9" xfId="0" applyFont="1" applyFill="1" applyBorder="1" applyAlignment="1">
      <alignment horizontal="center" vertical="center" wrapText="1"/>
    </xf>
    <xf numFmtId="4" fontId="31" fillId="4" borderId="9" xfId="0" applyNumberFormat="1" applyFont="1" applyFill="1" applyBorder="1" applyAlignment="1">
      <alignment horizontal="center" vertical="center" wrapText="1"/>
    </xf>
    <xf numFmtId="0" fontId="21" fillId="3" borderId="1" xfId="0" applyFont="1" applyFill="1" applyBorder="1" applyAlignment="1">
      <alignment vertical="center" wrapText="1"/>
    </xf>
    <xf numFmtId="44" fontId="21" fillId="3" borderId="2" xfId="3" applyFont="1" applyFill="1" applyBorder="1" applyAlignment="1">
      <alignment vertical="center" wrapText="1"/>
    </xf>
    <xf numFmtId="44" fontId="21" fillId="3" borderId="30" xfId="3" applyFont="1" applyFill="1" applyBorder="1" applyAlignment="1">
      <alignment vertical="center" wrapText="1"/>
    </xf>
    <xf numFmtId="0" fontId="21" fillId="6" borderId="2" xfId="0" applyFont="1" applyFill="1" applyBorder="1"/>
    <xf numFmtId="0" fontId="21" fillId="6" borderId="7" xfId="0" applyFont="1" applyFill="1" applyBorder="1"/>
    <xf numFmtId="0" fontId="21" fillId="6" borderId="21" xfId="0" applyFont="1" applyFill="1" applyBorder="1"/>
    <xf numFmtId="44" fontId="21" fillId="6" borderId="7" xfId="0" applyNumberFormat="1" applyFont="1" applyFill="1" applyBorder="1"/>
    <xf numFmtId="0" fontId="21" fillId="6" borderId="3" xfId="0" applyFont="1" applyFill="1" applyBorder="1"/>
    <xf numFmtId="44" fontId="21" fillId="6" borderId="22" xfId="3" applyFont="1" applyFill="1" applyBorder="1" applyAlignment="1">
      <alignment horizontal="left"/>
    </xf>
    <xf numFmtId="0" fontId="21" fillId="0" borderId="25" xfId="0" applyFont="1" applyBorder="1"/>
    <xf numFmtId="0" fontId="21" fillId="0" borderId="1" xfId="0" applyFont="1" applyBorder="1"/>
    <xf numFmtId="0" fontId="30" fillId="4" borderId="21" xfId="0" applyFont="1" applyFill="1" applyBorder="1" applyAlignment="1">
      <alignment vertical="center" wrapText="1"/>
    </xf>
    <xf numFmtId="44" fontId="30" fillId="4" borderId="3" xfId="3" applyFont="1" applyFill="1" applyBorder="1" applyAlignment="1">
      <alignment vertical="center" wrapText="1"/>
    </xf>
    <xf numFmtId="0" fontId="30" fillId="4" borderId="31" xfId="0" applyFont="1" applyFill="1" applyBorder="1" applyAlignment="1">
      <alignment vertical="center" wrapText="1"/>
    </xf>
    <xf numFmtId="0" fontId="30" fillId="4" borderId="32" xfId="0" applyFont="1" applyFill="1" applyBorder="1" applyAlignment="1">
      <alignment vertical="center" wrapText="1"/>
    </xf>
    <xf numFmtId="44" fontId="30" fillId="4" borderId="32" xfId="3" applyFont="1" applyFill="1" applyBorder="1" applyAlignment="1">
      <alignment vertical="center" wrapText="1"/>
    </xf>
    <xf numFmtId="49" fontId="24" fillId="0" borderId="0" xfId="0" applyNumberFormat="1" applyFont="1"/>
    <xf numFmtId="44" fontId="24" fillId="0" borderId="0" xfId="3" applyFont="1" applyBorder="1"/>
    <xf numFmtId="44" fontId="24" fillId="0" borderId="0" xfId="3" applyFont="1" applyBorder="1" applyAlignment="1">
      <alignment vertical="center"/>
    </xf>
    <xf numFmtId="0" fontId="27" fillId="0" borderId="0" xfId="0" applyFont="1" applyAlignment="1">
      <alignment vertical="center"/>
    </xf>
    <xf numFmtId="0" fontId="21" fillId="0" borderId="0" xfId="0" applyFont="1" applyAlignment="1">
      <alignment vertical="center"/>
    </xf>
    <xf numFmtId="4" fontId="19" fillId="2" borderId="1" xfId="0" applyNumberFormat="1" applyFont="1" applyFill="1" applyBorder="1" applyAlignment="1">
      <alignment wrapText="1"/>
    </xf>
    <xf numFmtId="4" fontId="21" fillId="0" borderId="1" xfId="0" applyNumberFormat="1" applyFont="1" applyBorder="1" applyAlignment="1">
      <alignment wrapText="1"/>
    </xf>
    <xf numFmtId="0" fontId="21" fillId="6" borderId="0" xfId="0" applyFont="1" applyFill="1"/>
    <xf numFmtId="49" fontId="30" fillId="5" borderId="7" xfId="0" applyNumberFormat="1" applyFont="1" applyFill="1" applyBorder="1" applyAlignment="1">
      <alignment vertical="center"/>
    </xf>
    <xf numFmtId="0" fontId="31" fillId="0" borderId="0" xfId="0" applyFont="1"/>
    <xf numFmtId="0" fontId="31" fillId="5" borderId="0" xfId="0" applyFont="1" applyFill="1"/>
    <xf numFmtId="4" fontId="19" fillId="0" borderId="1" xfId="0" applyNumberFormat="1" applyFont="1" applyBorder="1" applyAlignment="1">
      <alignment horizontal="right" wrapText="1"/>
    </xf>
    <xf numFmtId="0" fontId="25" fillId="0" borderId="0" xfId="0" applyFont="1"/>
    <xf numFmtId="0" fontId="25" fillId="6" borderId="0" xfId="0" applyFont="1" applyFill="1"/>
    <xf numFmtId="0" fontId="27" fillId="0" borderId="0" xfId="0" applyFont="1"/>
    <xf numFmtId="0" fontId="25" fillId="2" borderId="0" xfId="0" applyFont="1" applyFill="1"/>
    <xf numFmtId="4" fontId="30" fillId="5" borderId="1" xfId="0" applyNumberFormat="1" applyFont="1" applyFill="1" applyBorder="1" applyAlignment="1">
      <alignment horizontal="right" vertical="center" wrapText="1"/>
    </xf>
    <xf numFmtId="9" fontId="21" fillId="3" borderId="3" xfId="0" applyNumberFormat="1" applyFont="1" applyFill="1" applyBorder="1" applyAlignment="1">
      <alignment vertical="center" wrapText="1"/>
    </xf>
    <xf numFmtId="9" fontId="21" fillId="3" borderId="11" xfId="0" applyNumberFormat="1" applyFont="1" applyFill="1" applyBorder="1" applyAlignment="1">
      <alignment vertical="center" wrapText="1"/>
    </xf>
    <xf numFmtId="9" fontId="21" fillId="3" borderId="6" xfId="0" applyNumberFormat="1" applyFont="1" applyFill="1" applyBorder="1" applyAlignment="1">
      <alignment vertical="center" wrapText="1"/>
    </xf>
    <xf numFmtId="9" fontId="21" fillId="0" borderId="11" xfId="0" applyNumberFormat="1" applyFont="1" applyBorder="1" applyAlignment="1">
      <alignment wrapText="1"/>
    </xf>
    <xf numFmtId="9" fontId="21" fillId="3" borderId="3" xfId="0" applyNumberFormat="1" applyFont="1" applyFill="1" applyBorder="1" applyAlignment="1">
      <alignment horizontal="left" vertical="center" wrapText="1"/>
    </xf>
    <xf numFmtId="9" fontId="21" fillId="3" borderId="1" xfId="0" applyNumberFormat="1" applyFont="1" applyFill="1" applyBorder="1" applyAlignment="1">
      <alignment vertical="center" wrapText="1"/>
    </xf>
    <xf numFmtId="0" fontId="21" fillId="0" borderId="11" xfId="0" applyFont="1" applyBorder="1" applyAlignment="1">
      <alignment vertical="center" wrapText="1"/>
    </xf>
    <xf numFmtId="44" fontId="21" fillId="3" borderId="3" xfId="0" applyNumberFormat="1" applyFont="1" applyFill="1" applyBorder="1" applyAlignment="1">
      <alignment vertical="center" wrapText="1"/>
    </xf>
    <xf numFmtId="44" fontId="21" fillId="3" borderId="11" xfId="0" applyNumberFormat="1" applyFont="1" applyFill="1" applyBorder="1" applyAlignment="1">
      <alignment vertical="center" wrapText="1"/>
    </xf>
    <xf numFmtId="44" fontId="21" fillId="3" borderId="6" xfId="0" applyNumberFormat="1" applyFont="1" applyFill="1" applyBorder="1" applyAlignment="1">
      <alignment vertical="center" wrapText="1"/>
    </xf>
    <xf numFmtId="0" fontId="27" fillId="0" borderId="1" xfId="0" applyFont="1" applyBorder="1" applyAlignment="1">
      <alignment horizontal="center" vertical="center" wrapText="1"/>
    </xf>
    <xf numFmtId="44" fontId="27" fillId="0" borderId="1" xfId="0" applyNumberFormat="1" applyFont="1" applyBorder="1" applyAlignment="1">
      <alignment horizontal="right" wrapText="1"/>
    </xf>
    <xf numFmtId="44" fontId="27" fillId="0" borderId="1" xfId="0" applyNumberFormat="1" applyFont="1" applyBorder="1" applyAlignment="1">
      <alignment wrapText="1"/>
    </xf>
    <xf numFmtId="44" fontId="21" fillId="0" borderId="1" xfId="0" applyNumberFormat="1" applyFont="1" applyBorder="1" applyAlignment="1">
      <alignment horizontal="right" wrapText="1"/>
    </xf>
    <xf numFmtId="44" fontId="27" fillId="0" borderId="1" xfId="0" applyNumberFormat="1" applyFont="1" applyBorder="1" applyAlignment="1">
      <alignment horizontal="center" vertical="center" wrapText="1"/>
    </xf>
    <xf numFmtId="0" fontId="27" fillId="0" borderId="5" xfId="0" applyFont="1" applyBorder="1" applyAlignment="1">
      <alignment horizontal="center" vertical="center" wrapText="1"/>
    </xf>
    <xf numFmtId="44" fontId="27" fillId="0" borderId="5" xfId="0" applyNumberFormat="1" applyFont="1" applyBorder="1" applyAlignment="1">
      <alignment horizontal="center" vertical="center" wrapText="1"/>
    </xf>
    <xf numFmtId="0" fontId="27" fillId="3" borderId="25" xfId="0" applyFont="1" applyFill="1" applyBorder="1" applyAlignment="1">
      <alignment vertical="center" wrapText="1"/>
    </xf>
    <xf numFmtId="0" fontId="27" fillId="0" borderId="3" xfId="0" applyFont="1" applyBorder="1" applyAlignment="1">
      <alignment vertical="center" wrapText="1"/>
    </xf>
    <xf numFmtId="44" fontId="27" fillId="3" borderId="3" xfId="0" applyNumberFormat="1" applyFont="1" applyFill="1" applyBorder="1" applyAlignment="1">
      <alignment vertical="center" wrapText="1"/>
    </xf>
    <xf numFmtId="9" fontId="27" fillId="3" borderId="3" xfId="0" applyNumberFormat="1" applyFont="1" applyFill="1" applyBorder="1" applyAlignment="1">
      <alignment vertical="center" wrapText="1"/>
    </xf>
    <xf numFmtId="44" fontId="27" fillId="3" borderId="7" xfId="3" applyFont="1" applyFill="1" applyBorder="1" applyAlignment="1">
      <alignment vertical="center" wrapText="1"/>
    </xf>
    <xf numFmtId="0" fontId="27" fillId="3" borderId="3" xfId="0" applyFont="1" applyFill="1" applyBorder="1" applyAlignment="1">
      <alignment vertical="center" wrapText="1"/>
    </xf>
    <xf numFmtId="44" fontId="27" fillId="0" borderId="3" xfId="3" applyFont="1" applyBorder="1" applyAlignment="1">
      <alignment vertical="center" wrapText="1"/>
    </xf>
    <xf numFmtId="44" fontId="27" fillId="0" borderId="1" xfId="3" applyFont="1" applyBorder="1" applyAlignment="1">
      <alignment vertical="center" wrapText="1"/>
    </xf>
    <xf numFmtId="0" fontId="27" fillId="3" borderId="26" xfId="0" applyFont="1" applyFill="1" applyBorder="1" applyAlignment="1">
      <alignment vertical="center" wrapText="1"/>
    </xf>
    <xf numFmtId="0" fontId="27" fillId="0" borderId="11" xfId="0" applyFont="1" applyBorder="1" applyAlignment="1">
      <alignment vertical="center" wrapText="1"/>
    </xf>
    <xf numFmtId="44" fontId="27" fillId="3" borderId="11" xfId="0" applyNumberFormat="1" applyFont="1" applyFill="1" applyBorder="1" applyAlignment="1">
      <alignment vertical="center" wrapText="1"/>
    </xf>
    <xf numFmtId="9" fontId="27" fillId="3" borderId="11" xfId="0" applyNumberFormat="1" applyFont="1" applyFill="1" applyBorder="1" applyAlignment="1">
      <alignment vertical="center" wrapText="1"/>
    </xf>
    <xf numFmtId="44" fontId="27" fillId="3" borderId="13" xfId="3" applyFont="1" applyFill="1" applyBorder="1" applyAlignment="1">
      <alignment vertical="center" wrapText="1"/>
    </xf>
    <xf numFmtId="9" fontId="21" fillId="0" borderId="1" xfId="0" applyNumberFormat="1" applyFont="1" applyBorder="1" applyAlignment="1">
      <alignment horizontal="center" vertical="center" wrapText="1"/>
    </xf>
    <xf numFmtId="44" fontId="21" fillId="0" borderId="11" xfId="0" applyNumberFormat="1" applyFont="1" applyBorder="1" applyAlignment="1">
      <alignment wrapText="1"/>
    </xf>
    <xf numFmtId="0" fontId="21" fillId="2" borderId="25" xfId="0" applyFont="1" applyFill="1" applyBorder="1" applyAlignment="1">
      <alignment horizontal="left" vertical="center" wrapText="1"/>
    </xf>
    <xf numFmtId="0" fontId="21" fillId="2" borderId="25" xfId="0" applyFont="1" applyFill="1" applyBorder="1" applyAlignment="1">
      <alignment vertical="center" wrapText="1"/>
    </xf>
    <xf numFmtId="0" fontId="27" fillId="2" borderId="25" xfId="0" applyFont="1" applyFill="1" applyBorder="1" applyAlignment="1">
      <alignment horizontal="right" wrapText="1"/>
    </xf>
    <xf numFmtId="0" fontId="25" fillId="2" borderId="3" xfId="3" applyNumberFormat="1" applyFont="1" applyFill="1" applyBorder="1" applyAlignment="1">
      <alignment vertical="center" wrapText="1"/>
    </xf>
    <xf numFmtId="0" fontId="25" fillId="2" borderId="1" xfId="3" applyNumberFormat="1" applyFont="1" applyFill="1" applyBorder="1" applyAlignment="1">
      <alignment vertical="center" wrapText="1"/>
    </xf>
    <xf numFmtId="0" fontId="22" fillId="0" borderId="37" xfId="0" applyFont="1" applyBorder="1" applyAlignment="1">
      <alignment vertical="center"/>
    </xf>
    <xf numFmtId="0" fontId="40" fillId="0" borderId="37" xfId="0" applyFont="1" applyBorder="1" applyAlignment="1">
      <alignment vertical="center"/>
    </xf>
    <xf numFmtId="0" fontId="22" fillId="0" borderId="37" xfId="0" applyFont="1" applyBorder="1" applyAlignment="1">
      <alignment vertical="center" wrapText="1"/>
    </xf>
    <xf numFmtId="0" fontId="40" fillId="0" borderId="38" xfId="0" applyFont="1" applyBorder="1" applyAlignment="1">
      <alignment vertical="center" wrapText="1"/>
    </xf>
    <xf numFmtId="0" fontId="39" fillId="0" borderId="39" xfId="0" applyFont="1" applyBorder="1" applyAlignment="1">
      <alignment vertical="center" wrapText="1"/>
    </xf>
    <xf numFmtId="0" fontId="41" fillId="0" borderId="40" xfId="0" applyFont="1" applyBorder="1" applyAlignment="1">
      <alignment vertical="center" wrapText="1"/>
    </xf>
    <xf numFmtId="0" fontId="42" fillId="0" borderId="42" xfId="0" applyFont="1" applyBorder="1" applyAlignment="1">
      <alignment horizontal="left" vertical="center" wrapText="1"/>
    </xf>
    <xf numFmtId="0" fontId="22" fillId="0" borderId="43" xfId="0" applyFont="1" applyBorder="1" applyAlignment="1">
      <alignment vertical="center" wrapText="1"/>
    </xf>
    <xf numFmtId="0" fontId="42" fillId="0" borderId="42" xfId="0" applyFont="1" applyBorder="1" applyAlignment="1">
      <alignment vertical="center" wrapText="1"/>
    </xf>
    <xf numFmtId="0" fontId="22" fillId="0" borderId="46" xfId="0" applyFont="1" applyBorder="1" applyAlignment="1">
      <alignment vertical="center" wrapText="1"/>
    </xf>
    <xf numFmtId="0" fontId="22" fillId="7" borderId="0" xfId="0" applyFont="1" applyFill="1" applyAlignment="1">
      <alignment vertical="center" wrapText="1"/>
    </xf>
    <xf numFmtId="0" fontId="42" fillId="0" borderId="44" xfId="0" applyFont="1" applyBorder="1" applyAlignment="1">
      <alignment vertical="center"/>
    </xf>
    <xf numFmtId="0" fontId="43" fillId="0" borderId="44" xfId="1" applyFont="1" applyBorder="1" applyAlignment="1" applyProtection="1">
      <alignment vertical="center"/>
    </xf>
    <xf numFmtId="0" fontId="22" fillId="0" borderId="45" xfId="1" applyFont="1" applyBorder="1" applyAlignment="1" applyProtection="1">
      <alignment vertical="center"/>
    </xf>
    <xf numFmtId="0" fontId="42" fillId="0" borderId="44" xfId="0" applyFont="1" applyBorder="1" applyAlignment="1">
      <alignment horizontal="left" vertical="center"/>
    </xf>
    <xf numFmtId="0" fontId="22" fillId="0" borderId="44" xfId="0" applyFont="1" applyBorder="1" applyAlignment="1">
      <alignment horizontal="left" vertical="center"/>
    </xf>
    <xf numFmtId="0" fontId="22" fillId="0" borderId="44" xfId="0" applyFont="1" applyBorder="1" applyAlignment="1">
      <alignment horizontal="left" vertical="center" wrapText="1"/>
    </xf>
    <xf numFmtId="0" fontId="22" fillId="0" borderId="45" xfId="0" applyFont="1" applyBorder="1" applyAlignment="1">
      <alignment horizontal="left" vertical="center"/>
    </xf>
    <xf numFmtId="0" fontId="0" fillId="7" borderId="0" xfId="0" applyFill="1"/>
    <xf numFmtId="0" fontId="22" fillId="0" borderId="45" xfId="0" applyFont="1" applyBorder="1" applyAlignment="1">
      <alignment vertical="center" wrapText="1"/>
    </xf>
    <xf numFmtId="0" fontId="45" fillId="0" borderId="44" xfId="0" applyFont="1" applyBorder="1" applyAlignment="1">
      <alignment horizontal="left" vertical="center"/>
    </xf>
    <xf numFmtId="0" fontId="22" fillId="0" borderId="39" xfId="0" applyFont="1" applyBorder="1" applyAlignment="1">
      <alignment vertical="center" wrapText="1"/>
    </xf>
    <xf numFmtId="0" fontId="44" fillId="0" borderId="40" xfId="0" applyFont="1" applyBorder="1" applyAlignment="1">
      <alignment vertical="center"/>
    </xf>
    <xf numFmtId="0" fontId="44" fillId="0" borderId="0" xfId="0" applyFont="1" applyAlignment="1">
      <alignment vertical="center"/>
    </xf>
    <xf numFmtId="0" fontId="22" fillId="0" borderId="0" xfId="0" applyFont="1" applyAlignment="1">
      <alignment vertical="center"/>
    </xf>
    <xf numFmtId="0" fontId="43" fillId="0" borderId="0" xfId="1" applyFont="1" applyAlignment="1" applyProtection="1">
      <alignment vertical="center"/>
    </xf>
    <xf numFmtId="0" fontId="39" fillId="8" borderId="0" xfId="0" applyFont="1" applyFill="1" applyAlignment="1">
      <alignment horizontal="center" vertical="center"/>
    </xf>
    <xf numFmtId="0" fontId="39" fillId="9" borderId="0" xfId="0" applyFont="1" applyFill="1" applyAlignment="1">
      <alignment horizontal="center" vertical="center" wrapText="1"/>
    </xf>
    <xf numFmtId="0" fontId="22" fillId="0" borderId="40" xfId="0" applyFont="1" applyBorder="1" applyAlignment="1">
      <alignment vertical="center" wrapText="1"/>
    </xf>
    <xf numFmtId="0" fontId="45" fillId="0" borderId="40" xfId="0" applyFont="1" applyBorder="1" applyAlignment="1">
      <alignment vertical="center" wrapText="1"/>
    </xf>
    <xf numFmtId="0" fontId="0" fillId="0" borderId="40" xfId="0" applyBorder="1" applyAlignment="1">
      <alignment wrapText="1"/>
    </xf>
    <xf numFmtId="0" fontId="28" fillId="0" borderId="47" xfId="0" applyFont="1" applyBorder="1" applyAlignment="1">
      <alignment vertical="top" wrapText="1"/>
    </xf>
    <xf numFmtId="0" fontId="21" fillId="0" borderId="26" xfId="0" applyFont="1" applyBorder="1" applyAlignment="1">
      <alignment vertical="center" wrapText="1"/>
    </xf>
    <xf numFmtId="44" fontId="21" fillId="0" borderId="11" xfId="0" applyNumberFormat="1" applyFont="1" applyBorder="1" applyAlignment="1">
      <alignment vertical="center" wrapText="1"/>
    </xf>
    <xf numFmtId="9" fontId="21" fillId="0" borderId="11" xfId="0" applyNumberFormat="1" applyFont="1" applyBorder="1" applyAlignment="1">
      <alignment vertical="center" wrapText="1"/>
    </xf>
    <xf numFmtId="0" fontId="21" fillId="2" borderId="25" xfId="0" applyFont="1" applyFill="1" applyBorder="1" applyAlignment="1">
      <alignment horizontal="right"/>
    </xf>
    <xf numFmtId="44" fontId="25" fillId="3" borderId="13" xfId="3" applyFont="1" applyFill="1" applyBorder="1" applyAlignment="1">
      <alignment vertical="center" wrapText="1"/>
    </xf>
    <xf numFmtId="44" fontId="21" fillId="6" borderId="7" xfId="0" applyNumberFormat="1" applyFont="1" applyFill="1" applyBorder="1" applyAlignment="1">
      <alignment horizontal="left"/>
    </xf>
    <xf numFmtId="0" fontId="21" fillId="2" borderId="26" xfId="0" applyFont="1" applyFill="1" applyBorder="1" applyAlignment="1">
      <alignment horizontal="left" vertical="center" wrapText="1" indent="1"/>
    </xf>
    <xf numFmtId="0" fontId="21" fillId="0" borderId="25" xfId="0" applyFont="1" applyBorder="1" applyAlignment="1">
      <alignment vertical="center" wrapText="1"/>
    </xf>
    <xf numFmtId="44" fontId="21" fillId="3" borderId="1" xfId="0" applyNumberFormat="1" applyFont="1" applyFill="1" applyBorder="1" applyAlignment="1">
      <alignment vertical="center" wrapText="1"/>
    </xf>
    <xf numFmtId="44" fontId="21" fillId="0" borderId="20" xfId="3" applyFont="1" applyBorder="1" applyAlignment="1">
      <alignment vertical="center" wrapText="1"/>
    </xf>
    <xf numFmtId="44" fontId="27" fillId="0" borderId="30" xfId="3" applyFont="1" applyBorder="1" applyAlignment="1">
      <alignment vertical="center" wrapText="1"/>
    </xf>
    <xf numFmtId="44" fontId="21" fillId="0" borderId="30" xfId="3" applyFont="1" applyBorder="1" applyAlignment="1">
      <alignment vertical="center" wrapText="1"/>
    </xf>
    <xf numFmtId="9" fontId="21" fillId="0" borderId="5" xfId="0" applyNumberFormat="1" applyFont="1" applyBorder="1" applyAlignment="1">
      <alignment vertical="center" wrapText="1"/>
    </xf>
    <xf numFmtId="44" fontId="27" fillId="0" borderId="1" xfId="0" applyNumberFormat="1" applyFont="1" applyBorder="1" applyAlignment="1">
      <alignment vertical="center" wrapText="1"/>
    </xf>
    <xf numFmtId="0" fontId="27" fillId="0" borderId="1" xfId="0" applyFont="1" applyBorder="1" applyAlignment="1">
      <alignment vertical="center" wrapText="1"/>
    </xf>
    <xf numFmtId="0" fontId="21" fillId="0" borderId="1" xfId="0" applyFont="1" applyBorder="1" applyAlignment="1">
      <alignment vertical="center" wrapText="1"/>
    </xf>
    <xf numFmtId="0" fontId="21" fillId="0" borderId="5" xfId="0" applyFont="1" applyBorder="1" applyAlignment="1">
      <alignment vertical="center" wrapText="1"/>
    </xf>
    <xf numFmtId="0" fontId="27" fillId="0" borderId="25" xfId="0" applyFont="1" applyBorder="1" applyAlignment="1">
      <alignment vertical="center" wrapText="1"/>
    </xf>
    <xf numFmtId="44" fontId="33" fillId="0" borderId="1" xfId="0" applyNumberFormat="1" applyFont="1" applyBorder="1" applyAlignment="1">
      <alignment vertical="center" wrapText="1"/>
    </xf>
    <xf numFmtId="44" fontId="21" fillId="0" borderId="5" xfId="0" applyNumberFormat="1" applyFont="1" applyBorder="1" applyAlignment="1">
      <alignment vertical="center" wrapText="1"/>
    </xf>
    <xf numFmtId="9" fontId="27" fillId="0" borderId="1" xfId="0" applyNumberFormat="1" applyFont="1" applyBorder="1" applyAlignment="1">
      <alignment vertical="center" wrapText="1"/>
    </xf>
    <xf numFmtId="9" fontId="21" fillId="0" borderId="1" xfId="0" applyNumberFormat="1" applyFont="1" applyBorder="1" applyAlignment="1">
      <alignment vertical="center" wrapText="1"/>
    </xf>
    <xf numFmtId="44" fontId="21" fillId="0" borderId="1" xfId="0" applyNumberFormat="1" applyFont="1" applyBorder="1" applyAlignment="1">
      <alignment horizontal="center" vertical="center" wrapText="1"/>
    </xf>
    <xf numFmtId="44" fontId="21" fillId="0" borderId="5" xfId="0" applyNumberFormat="1" applyFont="1" applyBorder="1" applyAlignment="1">
      <alignment wrapText="1"/>
    </xf>
    <xf numFmtId="44" fontId="21" fillId="0" borderId="1" xfId="0" applyNumberFormat="1" applyFont="1" applyBorder="1"/>
    <xf numFmtId="0" fontId="19" fillId="2" borderId="26" xfId="0" applyFont="1" applyFill="1" applyBorder="1"/>
    <xf numFmtId="44" fontId="21" fillId="0" borderId="5" xfId="0" applyNumberFormat="1" applyFont="1" applyBorder="1"/>
    <xf numFmtId="9" fontId="21" fillId="0" borderId="1" xfId="0" applyNumberFormat="1" applyFont="1" applyBorder="1"/>
    <xf numFmtId="0" fontId="27" fillId="0" borderId="26" xfId="0" applyFont="1" applyBorder="1" applyAlignment="1">
      <alignment wrapText="1"/>
    </xf>
    <xf numFmtId="9" fontId="27" fillId="0" borderId="1" xfId="0" applyNumberFormat="1" applyFont="1" applyBorder="1" applyAlignment="1">
      <alignment horizontal="center" vertical="center" wrapText="1"/>
    </xf>
    <xf numFmtId="44" fontId="27" fillId="0" borderId="30" xfId="3" applyFont="1" applyBorder="1" applyAlignment="1">
      <alignment horizontal="center" vertical="center" wrapText="1"/>
    </xf>
    <xf numFmtId="0" fontId="27" fillId="3" borderId="11" xfId="0" applyFont="1" applyFill="1" applyBorder="1" applyAlignment="1">
      <alignment vertical="center" wrapText="1"/>
    </xf>
    <xf numFmtId="44" fontId="27" fillId="0" borderId="11" xfId="3" applyFont="1" applyBorder="1" applyAlignment="1">
      <alignment vertical="center" wrapText="1"/>
    </xf>
    <xf numFmtId="44" fontId="27" fillId="0" borderId="3" xfId="3" applyFont="1" applyBorder="1" applyAlignment="1">
      <alignment vertical="center"/>
    </xf>
    <xf numFmtId="44" fontId="27" fillId="3" borderId="11" xfId="0" applyNumberFormat="1" applyFont="1" applyFill="1" applyBorder="1" applyAlignment="1">
      <alignment horizontal="left" vertical="center" wrapText="1" indent="1"/>
    </xf>
    <xf numFmtId="9" fontId="27" fillId="3" borderId="11" xfId="0" applyNumberFormat="1" applyFont="1" applyFill="1" applyBorder="1" applyAlignment="1">
      <alignment horizontal="left" vertical="center" wrapText="1" indent="1"/>
    </xf>
    <xf numFmtId="0" fontId="27" fillId="3" borderId="1" xfId="0" applyFont="1" applyFill="1" applyBorder="1" applyAlignment="1">
      <alignment vertical="center" wrapText="1"/>
    </xf>
    <xf numFmtId="9" fontId="27" fillId="3" borderId="1" xfId="0" applyNumberFormat="1" applyFont="1" applyFill="1" applyBorder="1" applyAlignment="1">
      <alignment vertical="center" wrapText="1"/>
    </xf>
    <xf numFmtId="0" fontId="21" fillId="6" borderId="7" xfId="0" applyFont="1" applyFill="1" applyBorder="1" applyAlignment="1">
      <alignment horizontal="center"/>
    </xf>
    <xf numFmtId="44" fontId="19" fillId="4" borderId="7" xfId="0" applyNumberFormat="1" applyFont="1" applyFill="1" applyBorder="1" applyAlignment="1">
      <alignment vertical="center" wrapText="1"/>
    </xf>
    <xf numFmtId="44" fontId="19" fillId="4" borderId="3" xfId="3" applyFont="1" applyFill="1" applyBorder="1" applyAlignment="1">
      <alignment vertical="center" wrapText="1"/>
    </xf>
    <xf numFmtId="44" fontId="19" fillId="4" borderId="1" xfId="3" applyFont="1" applyFill="1" applyBorder="1" applyAlignment="1">
      <alignment vertical="center" wrapText="1"/>
    </xf>
    <xf numFmtId="0" fontId="27" fillId="0" borderId="5" xfId="0" applyFont="1" applyBorder="1" applyAlignment="1">
      <alignment horizontal="right" wrapText="1"/>
    </xf>
    <xf numFmtId="9" fontId="27" fillId="0" borderId="5" xfId="0" applyNumberFormat="1" applyFont="1" applyBorder="1" applyAlignment="1">
      <alignment horizontal="right" wrapText="1"/>
    </xf>
    <xf numFmtId="9" fontId="21" fillId="0" borderId="4" xfId="0" applyNumberFormat="1" applyFont="1" applyBorder="1" applyAlignment="1">
      <alignment horizontal="right" wrapText="1"/>
    </xf>
    <xf numFmtId="44" fontId="21" fillId="0" borderId="4" xfId="0" applyNumberFormat="1" applyFont="1" applyBorder="1" applyAlignment="1">
      <alignment wrapText="1"/>
    </xf>
    <xf numFmtId="44" fontId="27" fillId="0" borderId="5" xfId="0" applyNumberFormat="1" applyFont="1" applyBorder="1" applyAlignment="1">
      <alignment wrapText="1"/>
    </xf>
    <xf numFmtId="44" fontId="19" fillId="0" borderId="1" xfId="0" applyNumberFormat="1" applyFont="1" applyBorder="1" applyAlignment="1">
      <alignment wrapText="1"/>
    </xf>
    <xf numFmtId="9" fontId="27" fillId="3" borderId="3" xfId="0" applyNumberFormat="1" applyFont="1" applyFill="1" applyBorder="1" applyAlignment="1">
      <alignment horizontal="left" vertical="center" wrapText="1"/>
    </xf>
    <xf numFmtId="44" fontId="25" fillId="3" borderId="1" xfId="3" applyFont="1" applyFill="1" applyBorder="1" applyAlignment="1">
      <alignment vertical="center" wrapText="1"/>
    </xf>
    <xf numFmtId="0" fontId="19" fillId="2" borderId="0" xfId="0" applyFont="1" applyFill="1" applyAlignment="1">
      <alignment vertical="center" wrapText="1"/>
    </xf>
    <xf numFmtId="44" fontId="19" fillId="6" borderId="7" xfId="3" applyFont="1" applyFill="1" applyBorder="1" applyAlignment="1">
      <alignment horizontal="left" wrapText="1"/>
    </xf>
    <xf numFmtId="0" fontId="21" fillId="2" borderId="56" xfId="0" applyFont="1" applyFill="1" applyBorder="1" applyAlignment="1">
      <alignment vertical="center" wrapText="1"/>
    </xf>
    <xf numFmtId="0" fontId="27" fillId="3" borderId="57" xfId="0" applyFont="1" applyFill="1" applyBorder="1" applyAlignment="1">
      <alignment vertical="center" wrapText="1"/>
    </xf>
    <xf numFmtId="44" fontId="27" fillId="3" borderId="57" xfId="0" applyNumberFormat="1" applyFont="1" applyFill="1" applyBorder="1" applyAlignment="1">
      <alignment vertical="center" wrapText="1"/>
    </xf>
    <xf numFmtId="9" fontId="27" fillId="3" borderId="57" xfId="0" applyNumberFormat="1" applyFont="1" applyFill="1" applyBorder="1" applyAlignment="1">
      <alignment vertical="center" wrapText="1"/>
    </xf>
    <xf numFmtId="0" fontId="21" fillId="3" borderId="57" xfId="0" applyFont="1" applyFill="1" applyBorder="1" applyAlignment="1">
      <alignment vertical="center" wrapText="1"/>
    </xf>
    <xf numFmtId="44" fontId="21" fillId="3" borderId="57" xfId="0" applyNumberFormat="1" applyFont="1" applyFill="1" applyBorder="1" applyAlignment="1">
      <alignment vertical="center" wrapText="1"/>
    </xf>
    <xf numFmtId="9" fontId="21" fillId="3" borderId="57" xfId="0" applyNumberFormat="1" applyFont="1" applyFill="1" applyBorder="1" applyAlignment="1">
      <alignment vertical="center" wrapText="1"/>
    </xf>
    <xf numFmtId="0" fontId="21" fillId="2" borderId="56" xfId="0" applyFont="1" applyFill="1" applyBorder="1" applyAlignment="1">
      <alignment horizontal="right"/>
    </xf>
    <xf numFmtId="0" fontId="21" fillId="0" borderId="57" xfId="0" applyFont="1" applyBorder="1" applyAlignment="1">
      <alignment horizontal="right" wrapText="1"/>
    </xf>
    <xf numFmtId="44" fontId="21" fillId="0" borderId="57" xfId="0" applyNumberFormat="1" applyFont="1" applyBorder="1"/>
    <xf numFmtId="9" fontId="21" fillId="0" borderId="57" xfId="2" applyFont="1" applyBorder="1"/>
    <xf numFmtId="44" fontId="30" fillId="4" borderId="24" xfId="3" applyFont="1" applyFill="1" applyBorder="1" applyAlignment="1">
      <alignment vertical="center" wrapText="1"/>
    </xf>
    <xf numFmtId="0" fontId="37" fillId="4" borderId="59" xfId="0" applyFont="1" applyFill="1" applyBorder="1" applyAlignment="1">
      <alignment horizontal="left" vertical="center"/>
    </xf>
    <xf numFmtId="0" fontId="31" fillId="4" borderId="60" xfId="0" applyFont="1" applyFill="1" applyBorder="1" applyAlignment="1">
      <alignment horizontal="center" vertical="center" wrapText="1"/>
    </xf>
    <xf numFmtId="4" fontId="31" fillId="4" borderId="60" xfId="0" applyNumberFormat="1" applyFont="1" applyFill="1" applyBorder="1" applyAlignment="1">
      <alignment horizontal="center" vertical="center" wrapText="1"/>
    </xf>
    <xf numFmtId="44" fontId="30" fillId="4" borderId="61" xfId="3" applyFont="1" applyFill="1" applyBorder="1" applyAlignment="1">
      <alignment vertical="center" wrapText="1"/>
    </xf>
    <xf numFmtId="0" fontId="30" fillId="4" borderId="62" xfId="0" applyFont="1" applyFill="1" applyBorder="1" applyAlignment="1">
      <alignment vertical="center" wrapText="1"/>
    </xf>
    <xf numFmtId="0" fontId="30" fillId="4" borderId="63" xfId="0" applyFont="1" applyFill="1" applyBorder="1" applyAlignment="1">
      <alignment vertical="center" wrapText="1"/>
    </xf>
    <xf numFmtId="44" fontId="19" fillId="4" borderId="64" xfId="0" applyNumberFormat="1" applyFont="1" applyFill="1" applyBorder="1" applyAlignment="1">
      <alignment vertical="center" wrapText="1"/>
    </xf>
    <xf numFmtId="4" fontId="19" fillId="2" borderId="69" xfId="0" applyNumberFormat="1" applyFont="1" applyFill="1" applyBorder="1" applyAlignment="1">
      <alignment wrapText="1"/>
    </xf>
    <xf numFmtId="44" fontId="27" fillId="0" borderId="70" xfId="0" applyNumberFormat="1" applyFont="1" applyBorder="1" applyAlignment="1">
      <alignment horizontal="right" wrapText="1"/>
    </xf>
    <xf numFmtId="4" fontId="27" fillId="0" borderId="69" xfId="0" applyNumberFormat="1" applyFont="1" applyBorder="1" applyAlignment="1">
      <alignment wrapText="1"/>
    </xf>
    <xf numFmtId="44" fontId="21" fillId="0" borderId="69" xfId="0" applyNumberFormat="1" applyFont="1" applyBorder="1" applyAlignment="1">
      <alignment wrapText="1"/>
    </xf>
    <xf numFmtId="44" fontId="27" fillId="0" borderId="69" xfId="0" applyNumberFormat="1" applyFont="1" applyBorder="1" applyAlignment="1">
      <alignment wrapText="1"/>
    </xf>
    <xf numFmtId="44" fontId="19" fillId="6" borderId="73" xfId="0" applyNumberFormat="1" applyFont="1" applyFill="1" applyBorder="1" applyAlignment="1">
      <alignment horizontal="right" wrapText="1"/>
    </xf>
    <xf numFmtId="44" fontId="19" fillId="6" borderId="74" xfId="0" applyNumberFormat="1" applyFont="1" applyFill="1" applyBorder="1" applyAlignment="1">
      <alignment horizontal="right" wrapText="1"/>
    </xf>
    <xf numFmtId="44" fontId="19" fillId="6" borderId="75" xfId="0" applyNumberFormat="1" applyFont="1" applyFill="1" applyBorder="1" applyAlignment="1">
      <alignment horizontal="right" wrapText="1"/>
    </xf>
    <xf numFmtId="49" fontId="30" fillId="5" borderId="77" xfId="0" applyNumberFormat="1" applyFont="1" applyFill="1" applyBorder="1" applyAlignment="1">
      <alignment vertical="center"/>
    </xf>
    <xf numFmtId="9" fontId="27" fillId="0" borderId="69" xfId="2" applyFont="1" applyBorder="1" applyAlignment="1">
      <alignment horizontal="center" vertical="center" wrapText="1"/>
    </xf>
    <xf numFmtId="9" fontId="21" fillId="0" borderId="69" xfId="2" applyFont="1" applyBorder="1" applyAlignment="1">
      <alignment horizontal="center" vertical="center" wrapText="1"/>
    </xf>
    <xf numFmtId="49" fontId="21" fillId="2" borderId="79" xfId="0" applyNumberFormat="1" applyFont="1" applyFill="1" applyBorder="1"/>
    <xf numFmtId="9" fontId="27" fillId="0" borderId="81" xfId="0" applyNumberFormat="1" applyFont="1" applyBorder="1" applyAlignment="1">
      <alignment horizontal="center" vertical="center" wrapText="1"/>
    </xf>
    <xf numFmtId="0" fontId="19" fillId="6" borderId="83" xfId="0" applyFont="1" applyFill="1" applyBorder="1" applyAlignment="1">
      <alignment horizontal="right" wrapText="1"/>
    </xf>
    <xf numFmtId="4" fontId="19" fillId="6" borderId="83" xfId="0" applyNumberFormat="1" applyFont="1" applyFill="1" applyBorder="1" applyAlignment="1">
      <alignment wrapText="1"/>
    </xf>
    <xf numFmtId="0" fontId="19" fillId="6" borderId="84" xfId="0" applyFont="1" applyFill="1" applyBorder="1" applyAlignment="1">
      <alignment wrapText="1"/>
    </xf>
    <xf numFmtId="4" fontId="19" fillId="0" borderId="3" xfId="0" applyNumberFormat="1" applyFont="1" applyBorder="1" applyAlignment="1">
      <alignment horizontal="right" wrapText="1"/>
    </xf>
    <xf numFmtId="49" fontId="30" fillId="5" borderId="85" xfId="0" applyNumberFormat="1" applyFont="1" applyFill="1" applyBorder="1" applyAlignment="1">
      <alignment vertical="center"/>
    </xf>
    <xf numFmtId="49" fontId="30" fillId="5" borderId="86" xfId="0" applyNumberFormat="1" applyFont="1" applyFill="1" applyBorder="1" applyAlignment="1">
      <alignment vertical="center"/>
    </xf>
    <xf numFmtId="0" fontId="30" fillId="5" borderId="86" xfId="0" applyFont="1" applyFill="1" applyBorder="1" applyAlignment="1">
      <alignment vertical="center" wrapText="1"/>
    </xf>
    <xf numFmtId="44" fontId="27" fillId="0" borderId="69" xfId="0" applyNumberFormat="1" applyFont="1" applyBorder="1" applyAlignment="1">
      <alignment horizontal="right" wrapText="1"/>
    </xf>
    <xf numFmtId="44" fontId="21" fillId="0" borderId="69" xfId="0" applyNumberFormat="1" applyFont="1" applyBorder="1" applyAlignment="1">
      <alignment horizontal="right" wrapText="1"/>
    </xf>
    <xf numFmtId="0" fontId="23" fillId="6" borderId="83" xfId="0" applyFont="1" applyFill="1" applyBorder="1" applyAlignment="1">
      <alignment horizontal="right" wrapText="1"/>
    </xf>
    <xf numFmtId="4" fontId="23" fillId="6" borderId="83" xfId="0" applyNumberFormat="1" applyFont="1" applyFill="1" applyBorder="1" applyAlignment="1">
      <alignment wrapText="1"/>
    </xf>
    <xf numFmtId="9" fontId="27" fillId="0" borderId="81" xfId="2" applyFont="1" applyBorder="1" applyAlignment="1">
      <alignment wrapText="1"/>
    </xf>
    <xf numFmtId="9" fontId="21" fillId="0" borderId="76" xfId="2" applyFont="1" applyBorder="1" applyAlignment="1">
      <alignment wrapText="1"/>
    </xf>
    <xf numFmtId="0" fontId="23" fillId="6" borderId="84" xfId="0" applyFont="1" applyFill="1" applyBorder="1" applyAlignment="1">
      <alignment wrapText="1"/>
    </xf>
    <xf numFmtId="44" fontId="21" fillId="0" borderId="44" xfId="0" applyNumberFormat="1" applyFont="1" applyBorder="1" applyAlignment="1">
      <alignment horizontal="right" wrapText="1"/>
    </xf>
    <xf numFmtId="44" fontId="23" fillId="6" borderId="45" xfId="0" applyNumberFormat="1" applyFont="1" applyFill="1" applyBorder="1" applyAlignment="1">
      <alignment horizontal="right" wrapText="1"/>
    </xf>
    <xf numFmtId="4" fontId="23" fillId="6" borderId="88" xfId="0" applyNumberFormat="1" applyFont="1" applyFill="1" applyBorder="1" applyAlignment="1">
      <alignment horizontal="right" wrapText="1"/>
    </xf>
    <xf numFmtId="4" fontId="23" fillId="6" borderId="75" xfId="0" applyNumberFormat="1" applyFont="1" applyFill="1" applyBorder="1" applyAlignment="1">
      <alignment horizontal="right" wrapText="1"/>
    </xf>
    <xf numFmtId="44" fontId="27" fillId="0" borderId="71" xfId="0" applyNumberFormat="1" applyFont="1" applyBorder="1" applyAlignment="1">
      <alignment horizontal="right" wrapText="1"/>
    </xf>
    <xf numFmtId="44" fontId="21" fillId="0" borderId="71" xfId="0" applyNumberFormat="1" applyFont="1" applyBorder="1" applyAlignment="1">
      <alignment horizontal="right" wrapText="1"/>
    </xf>
    <xf numFmtId="4" fontId="23" fillId="6" borderId="73" xfId="0" applyNumberFormat="1" applyFont="1" applyFill="1" applyBorder="1" applyAlignment="1">
      <alignment horizontal="right" wrapText="1"/>
    </xf>
    <xf numFmtId="4" fontId="23" fillId="6" borderId="74" xfId="0" applyNumberFormat="1" applyFont="1" applyFill="1" applyBorder="1" applyAlignment="1">
      <alignment horizontal="right" wrapText="1"/>
    </xf>
    <xf numFmtId="0" fontId="31" fillId="5" borderId="86" xfId="0" applyFont="1" applyFill="1" applyBorder="1" applyAlignment="1">
      <alignment horizontal="center" vertical="center" wrapText="1"/>
    </xf>
    <xf numFmtId="4" fontId="31" fillId="5" borderId="86" xfId="0" applyNumberFormat="1" applyFont="1" applyFill="1" applyBorder="1" applyAlignment="1">
      <alignment horizontal="center" vertical="center" wrapText="1"/>
    </xf>
    <xf numFmtId="0" fontId="31" fillId="5" borderId="87" xfId="0" applyFont="1" applyFill="1" applyBorder="1" applyAlignment="1">
      <alignment horizontal="center" vertical="center" wrapText="1"/>
    </xf>
    <xf numFmtId="9" fontId="27" fillId="0" borderId="81" xfId="2" applyFont="1" applyBorder="1" applyAlignment="1">
      <alignment horizontal="right"/>
    </xf>
    <xf numFmtId="49" fontId="25" fillId="2" borderId="77" xfId="0" applyNumberFormat="1" applyFont="1" applyFill="1" applyBorder="1"/>
    <xf numFmtId="9" fontId="21" fillId="0" borderId="81" xfId="2" applyFont="1" applyBorder="1" applyAlignment="1">
      <alignment wrapText="1"/>
    </xf>
    <xf numFmtId="9" fontId="21" fillId="0" borderId="81" xfId="2" applyFont="1" applyBorder="1" applyAlignment="1">
      <alignment horizontal="right"/>
    </xf>
    <xf numFmtId="0" fontId="19" fillId="2" borderId="3" xfId="0" applyFont="1" applyFill="1" applyBorder="1"/>
    <xf numFmtId="44" fontId="21" fillId="0" borderId="70" xfId="0" applyNumberFormat="1" applyFont="1" applyBorder="1"/>
    <xf numFmtId="4" fontId="19" fillId="6" borderId="73" xfId="0" applyNumberFormat="1" applyFont="1" applyFill="1" applyBorder="1"/>
    <xf numFmtId="4" fontId="19" fillId="6" borderId="74" xfId="0" applyNumberFormat="1" applyFont="1" applyFill="1" applyBorder="1" applyAlignment="1">
      <alignment horizontal="right" wrapText="1"/>
    </xf>
    <xf numFmtId="4" fontId="21" fillId="2" borderId="70" xfId="0" applyNumberFormat="1" applyFont="1" applyFill="1" applyBorder="1"/>
    <xf numFmtId="4" fontId="21" fillId="0" borderId="71" xfId="0" applyNumberFormat="1" applyFont="1" applyBorder="1" applyAlignment="1">
      <alignment horizontal="right" wrapText="1"/>
    </xf>
    <xf numFmtId="4" fontId="21" fillId="0" borderId="69" xfId="0" applyNumberFormat="1" applyFont="1" applyBorder="1" applyAlignment="1">
      <alignment wrapText="1"/>
    </xf>
    <xf numFmtId="4" fontId="19" fillId="6" borderId="74" xfId="0" applyNumberFormat="1" applyFont="1" applyFill="1" applyBorder="1" applyAlignment="1">
      <alignment wrapText="1"/>
    </xf>
    <xf numFmtId="4" fontId="19" fillId="6" borderId="75" xfId="0" applyNumberFormat="1" applyFont="1" applyFill="1" applyBorder="1" applyAlignment="1">
      <alignment wrapText="1"/>
    </xf>
    <xf numFmtId="4" fontId="19" fillId="6" borderId="73" xfId="0" applyNumberFormat="1" applyFont="1" applyFill="1" applyBorder="1" applyAlignment="1">
      <alignment wrapText="1"/>
    </xf>
    <xf numFmtId="4" fontId="21" fillId="0" borderId="69" xfId="0" applyNumberFormat="1" applyFont="1" applyBorder="1" applyAlignment="1">
      <alignment horizontal="right" wrapText="1"/>
    </xf>
    <xf numFmtId="4" fontId="30" fillId="5" borderId="65" xfId="0" applyNumberFormat="1" applyFont="1" applyFill="1" applyBorder="1" applyAlignment="1">
      <alignment horizontal="right" vertical="center" wrapText="1"/>
    </xf>
    <xf numFmtId="4" fontId="30" fillId="5" borderId="66" xfId="0" applyNumberFormat="1" applyFont="1" applyFill="1" applyBorder="1" applyAlignment="1">
      <alignment horizontal="right" vertical="center" wrapText="1"/>
    </xf>
    <xf numFmtId="4" fontId="30" fillId="5" borderId="67" xfId="0" applyNumberFormat="1" applyFont="1" applyFill="1" applyBorder="1" applyAlignment="1">
      <alignment horizontal="right" vertical="center" wrapText="1"/>
    </xf>
    <xf numFmtId="4" fontId="30" fillId="5" borderId="70" xfId="0" applyNumberFormat="1" applyFont="1" applyFill="1" applyBorder="1" applyAlignment="1">
      <alignment horizontal="right" vertical="center" wrapText="1"/>
    </xf>
    <xf numFmtId="4" fontId="30" fillId="5" borderId="69" xfId="0" applyNumberFormat="1" applyFont="1" applyFill="1" applyBorder="1" applyAlignment="1">
      <alignment horizontal="right" vertical="center" wrapText="1"/>
    </xf>
    <xf numFmtId="4" fontId="30" fillId="5" borderId="73" xfId="0" applyNumberFormat="1" applyFont="1" applyFill="1" applyBorder="1" applyAlignment="1">
      <alignment horizontal="right" vertical="center" wrapText="1"/>
    </xf>
    <xf numFmtId="4" fontId="30" fillId="5" borderId="74" xfId="0" applyNumberFormat="1" applyFont="1" applyFill="1" applyBorder="1" applyAlignment="1">
      <alignment wrapText="1"/>
    </xf>
    <xf numFmtId="4" fontId="30" fillId="5" borderId="75" xfId="0" applyNumberFormat="1" applyFont="1" applyFill="1" applyBorder="1" applyAlignment="1">
      <alignment wrapText="1"/>
    </xf>
    <xf numFmtId="0" fontId="21" fillId="2" borderId="77" xfId="0" applyFont="1" applyFill="1" applyBorder="1"/>
    <xf numFmtId="0" fontId="19" fillId="6" borderId="83" xfId="0" applyFont="1" applyFill="1" applyBorder="1"/>
    <xf numFmtId="4" fontId="19" fillId="6" borderId="83" xfId="0" applyNumberFormat="1" applyFont="1" applyFill="1" applyBorder="1"/>
    <xf numFmtId="0" fontId="19" fillId="6" borderId="84" xfId="0" applyFont="1" applyFill="1" applyBorder="1"/>
    <xf numFmtId="49" fontId="30" fillId="5" borderId="89" xfId="0" applyNumberFormat="1" applyFont="1" applyFill="1" applyBorder="1" applyAlignment="1">
      <alignment vertical="center"/>
    </xf>
    <xf numFmtId="49" fontId="30" fillId="5" borderId="90" xfId="0" applyNumberFormat="1" applyFont="1" applyFill="1" applyBorder="1" applyAlignment="1">
      <alignment vertical="center"/>
    </xf>
    <xf numFmtId="49" fontId="21" fillId="2" borderId="92" xfId="0" applyNumberFormat="1" applyFont="1" applyFill="1" applyBorder="1" applyAlignment="1">
      <alignment vertical="center"/>
    </xf>
    <xf numFmtId="49" fontId="19" fillId="2" borderId="0" xfId="0" applyNumberFormat="1" applyFont="1" applyFill="1" applyAlignment="1">
      <alignment vertical="center"/>
    </xf>
    <xf numFmtId="49" fontId="21" fillId="2" borderId="77" xfId="0" applyNumberFormat="1" applyFont="1" applyFill="1" applyBorder="1" applyAlignment="1">
      <alignment horizontal="left"/>
    </xf>
    <xf numFmtId="0" fontId="21" fillId="2" borderId="72" xfId="0" applyFont="1" applyFill="1" applyBorder="1"/>
    <xf numFmtId="9" fontId="21" fillId="0" borderId="69" xfId="2" applyFont="1" applyBorder="1"/>
    <xf numFmtId="49" fontId="30" fillId="5" borderId="82" xfId="0" applyNumberFormat="1" applyFont="1" applyFill="1" applyBorder="1" applyAlignment="1">
      <alignment vertical="center"/>
    </xf>
    <xf numFmtId="49" fontId="30" fillId="5" borderId="83" xfId="0" applyNumberFormat="1" applyFont="1" applyFill="1" applyBorder="1" applyAlignment="1">
      <alignment vertical="center"/>
    </xf>
    <xf numFmtId="0" fontId="30" fillId="5" borderId="83" xfId="0" applyFont="1" applyFill="1" applyBorder="1" applyAlignment="1">
      <alignment vertical="center" wrapText="1"/>
    </xf>
    <xf numFmtId="0" fontId="37" fillId="5" borderId="83" xfId="0" applyFont="1" applyFill="1" applyBorder="1" applyAlignment="1">
      <alignment horizontal="left" vertical="center"/>
    </xf>
    <xf numFmtId="0" fontId="31" fillId="5" borderId="83" xfId="0" applyFont="1" applyFill="1" applyBorder="1" applyAlignment="1">
      <alignment horizontal="center" vertical="center" wrapText="1"/>
    </xf>
    <xf numFmtId="4" fontId="31" fillId="5" borderId="83" xfId="0" applyNumberFormat="1" applyFont="1" applyFill="1" applyBorder="1" applyAlignment="1">
      <alignment horizontal="center" vertical="center" wrapText="1"/>
    </xf>
    <xf numFmtId="0" fontId="31" fillId="5" borderId="84" xfId="0" applyFont="1" applyFill="1" applyBorder="1" applyAlignment="1">
      <alignment horizontal="center" vertical="center" wrapText="1"/>
    </xf>
    <xf numFmtId="0" fontId="27" fillId="0" borderId="1" xfId="0" applyFont="1" applyBorder="1" applyAlignment="1">
      <alignment horizontal="right" wrapText="1"/>
    </xf>
    <xf numFmtId="44" fontId="27" fillId="0" borderId="1" xfId="0" applyNumberFormat="1" applyFont="1" applyBorder="1"/>
    <xf numFmtId="9" fontId="27" fillId="0" borderId="69" xfId="2" applyFont="1" applyBorder="1"/>
    <xf numFmtId="0" fontId="30" fillId="5" borderId="73" xfId="0" applyFont="1" applyFill="1" applyBorder="1" applyAlignment="1">
      <alignment horizontal="center" vertical="center" wrapText="1"/>
    </xf>
    <xf numFmtId="0" fontId="27" fillId="0" borderId="70" xfId="0" applyFont="1" applyBorder="1" applyAlignment="1">
      <alignment horizontal="center" vertical="center" wrapText="1"/>
    </xf>
    <xf numFmtId="0" fontId="21" fillId="0" borderId="70" xfId="0" applyFont="1" applyBorder="1" applyAlignment="1">
      <alignment horizontal="center" vertical="center" wrapText="1"/>
    </xf>
    <xf numFmtId="0" fontId="27" fillId="0" borderId="71" xfId="0" applyFont="1" applyBorder="1" applyAlignment="1">
      <alignment horizontal="center" vertical="center" wrapText="1"/>
    </xf>
    <xf numFmtId="0" fontId="19" fillId="6" borderId="82" xfId="0" applyFont="1" applyFill="1" applyBorder="1" applyAlignment="1">
      <alignment wrapText="1"/>
    </xf>
    <xf numFmtId="0" fontId="27" fillId="0" borderId="71" xfId="0" applyFont="1" applyBorder="1" applyAlignment="1">
      <alignment wrapText="1"/>
    </xf>
    <xf numFmtId="0" fontId="21" fillId="0" borderId="68" xfId="0" applyFont="1" applyBorder="1" applyAlignment="1">
      <alignment wrapText="1"/>
    </xf>
    <xf numFmtId="0" fontId="23" fillId="6" borderId="82" xfId="0" applyFont="1" applyFill="1" applyBorder="1" applyAlignment="1">
      <alignment wrapText="1"/>
    </xf>
    <xf numFmtId="0" fontId="21" fillId="0" borderId="71" xfId="0" applyFont="1" applyBorder="1" applyAlignment="1">
      <alignment wrapText="1"/>
    </xf>
    <xf numFmtId="0" fontId="21" fillId="2" borderId="70" xfId="0" applyFont="1" applyFill="1" applyBorder="1" applyAlignment="1">
      <alignment horizontal="right"/>
    </xf>
    <xf numFmtId="0" fontId="19" fillId="6" borderId="82" xfId="0" applyFont="1" applyFill="1" applyBorder="1"/>
    <xf numFmtId="0" fontId="21" fillId="6" borderId="84" xfId="0" applyFont="1" applyFill="1" applyBorder="1" applyAlignment="1">
      <alignment horizontal="left"/>
    </xf>
    <xf numFmtId="0" fontId="19" fillId="6" borderId="98" xfId="0" applyFont="1" applyFill="1" applyBorder="1"/>
    <xf numFmtId="0" fontId="19" fillId="6" borderId="99" xfId="0" applyFont="1" applyFill="1" applyBorder="1"/>
    <xf numFmtId="4" fontId="19" fillId="6" borderId="99" xfId="0" applyNumberFormat="1" applyFont="1" applyFill="1" applyBorder="1"/>
    <xf numFmtId="0" fontId="19" fillId="6" borderId="100" xfId="0" applyFont="1" applyFill="1" applyBorder="1"/>
    <xf numFmtId="49" fontId="21" fillId="2" borderId="92" xfId="0" applyNumberFormat="1" applyFont="1" applyFill="1" applyBorder="1"/>
    <xf numFmtId="49" fontId="21" fillId="2" borderId="0" xfId="0" applyNumberFormat="1" applyFont="1" applyFill="1"/>
    <xf numFmtId="0" fontId="19" fillId="2" borderId="0" xfId="0" applyFont="1" applyFill="1" applyAlignment="1">
      <alignment horizontal="left" wrapText="1"/>
    </xf>
    <xf numFmtId="49" fontId="30" fillId="5" borderId="98" xfId="0" applyNumberFormat="1" applyFont="1" applyFill="1" applyBorder="1" applyAlignment="1">
      <alignment vertical="center"/>
    </xf>
    <xf numFmtId="49" fontId="31" fillId="5" borderId="99" xfId="0" applyNumberFormat="1" applyFont="1" applyFill="1" applyBorder="1" applyAlignment="1">
      <alignment vertical="center"/>
    </xf>
    <xf numFmtId="0" fontId="30" fillId="5" borderId="100" xfId="0" applyFont="1" applyFill="1" applyBorder="1" applyAlignment="1">
      <alignment vertical="center" wrapText="1"/>
    </xf>
    <xf numFmtId="49" fontId="30" fillId="5" borderId="99" xfId="0" applyNumberFormat="1" applyFont="1" applyFill="1" applyBorder="1" applyAlignment="1">
      <alignment vertical="center"/>
    </xf>
    <xf numFmtId="0" fontId="21" fillId="2" borderId="79" xfId="0" applyFont="1" applyFill="1" applyBorder="1"/>
    <xf numFmtId="0" fontId="21" fillId="2" borderId="13" xfId="0" applyFont="1" applyFill="1" applyBorder="1"/>
    <xf numFmtId="0" fontId="19" fillId="2" borderId="13" xfId="0" applyFont="1" applyFill="1" applyBorder="1"/>
    <xf numFmtId="0" fontId="31" fillId="5" borderId="98" xfId="0" applyFont="1" applyFill="1" applyBorder="1"/>
    <xf numFmtId="0" fontId="31" fillId="5" borderId="99" xfId="0" applyFont="1" applyFill="1" applyBorder="1"/>
    <xf numFmtId="0" fontId="30" fillId="5" borderId="100" xfId="0" applyFont="1" applyFill="1" applyBorder="1"/>
    <xf numFmtId="49" fontId="21" fillId="2" borderId="79" xfId="0" applyNumberFormat="1" applyFont="1" applyFill="1" applyBorder="1" applyAlignment="1">
      <alignment horizontal="left"/>
    </xf>
    <xf numFmtId="49" fontId="21" fillId="2" borderId="13" xfId="0" applyNumberFormat="1" applyFont="1" applyFill="1" applyBorder="1" applyAlignment="1">
      <alignment horizontal="left" indent="1"/>
    </xf>
    <xf numFmtId="4" fontId="31" fillId="5" borderId="101" xfId="0" applyNumberFormat="1" applyFont="1" applyFill="1" applyBorder="1" applyAlignment="1">
      <alignment horizontal="right" vertical="center" wrapText="1"/>
    </xf>
    <xf numFmtId="4" fontId="30" fillId="5" borderId="102" xfId="0" applyNumberFormat="1" applyFont="1" applyFill="1" applyBorder="1" applyAlignment="1">
      <alignment wrapText="1"/>
    </xf>
    <xf numFmtId="4" fontId="30" fillId="5" borderId="103" xfId="0" applyNumberFormat="1" applyFont="1" applyFill="1" applyBorder="1" applyAlignment="1">
      <alignment wrapText="1"/>
    </xf>
    <xf numFmtId="4" fontId="31" fillId="5" borderId="101" xfId="0" applyNumberFormat="1" applyFont="1" applyFill="1" applyBorder="1" applyAlignment="1">
      <alignment horizontal="center" vertical="center" wrapText="1"/>
    </xf>
    <xf numFmtId="0" fontId="30" fillId="5" borderId="102" xfId="0" applyFont="1" applyFill="1" applyBorder="1" applyAlignment="1">
      <alignment horizontal="center" vertical="center" wrapText="1"/>
    </xf>
    <xf numFmtId="0" fontId="30" fillId="5" borderId="103" xfId="0" applyFont="1" applyFill="1" applyBorder="1" applyAlignment="1">
      <alignment horizontal="center" vertical="center" wrapText="1"/>
    </xf>
    <xf numFmtId="44" fontId="27" fillId="0" borderId="43" xfId="0" applyNumberFormat="1" applyFont="1" applyBorder="1" applyAlignment="1">
      <alignment horizontal="right" wrapText="1"/>
    </xf>
    <xf numFmtId="4" fontId="19" fillId="0" borderId="11" xfId="0" applyNumberFormat="1" applyFont="1" applyBorder="1" applyAlignment="1">
      <alignment wrapText="1"/>
    </xf>
    <xf numFmtId="44" fontId="27" fillId="0" borderId="81" xfId="0" applyNumberFormat="1" applyFont="1" applyBorder="1" applyAlignment="1">
      <alignment wrapText="1"/>
    </xf>
    <xf numFmtId="0" fontId="36" fillId="5" borderId="101" xfId="0" applyFont="1" applyFill="1" applyBorder="1" applyAlignment="1">
      <alignment horizontal="center" vertical="center" wrapText="1"/>
    </xf>
    <xf numFmtId="0" fontId="36" fillId="5" borderId="102" xfId="0" applyFont="1" applyFill="1" applyBorder="1" applyAlignment="1">
      <alignment horizontal="center" vertical="center" wrapText="1"/>
    </xf>
    <xf numFmtId="0" fontId="36" fillId="5" borderId="103" xfId="0" applyFont="1" applyFill="1" applyBorder="1" applyAlignment="1">
      <alignment horizontal="center" vertical="center" wrapText="1"/>
    </xf>
    <xf numFmtId="0" fontId="31" fillId="5" borderId="101" xfId="0" applyFont="1" applyFill="1" applyBorder="1" applyAlignment="1">
      <alignment horizontal="center" vertical="center" wrapText="1"/>
    </xf>
    <xf numFmtId="4" fontId="36" fillId="5" borderId="102" xfId="0" applyNumberFormat="1" applyFont="1" applyFill="1" applyBorder="1" applyAlignment="1">
      <alignment horizontal="center" vertical="center" wrapText="1"/>
    </xf>
    <xf numFmtId="0" fontId="36" fillId="5" borderId="101" xfId="0" applyFont="1" applyFill="1" applyBorder="1"/>
    <xf numFmtId="0" fontId="31" fillId="5" borderId="101" xfId="0" applyFont="1" applyFill="1" applyBorder="1"/>
    <xf numFmtId="0" fontId="31" fillId="5" borderId="102" xfId="0" applyFont="1" applyFill="1" applyBorder="1"/>
    <xf numFmtId="0" fontId="31" fillId="5" borderId="103" xfId="0" applyFont="1" applyFill="1" applyBorder="1"/>
    <xf numFmtId="0" fontId="36" fillId="5" borderId="102" xfId="0" applyFont="1" applyFill="1" applyBorder="1" applyAlignment="1">
      <alignment vertical="center"/>
    </xf>
    <xf numFmtId="0" fontId="36" fillId="5" borderId="103" xfId="0" applyFont="1" applyFill="1" applyBorder="1" applyAlignment="1">
      <alignment vertical="center" wrapText="1"/>
    </xf>
    <xf numFmtId="4" fontId="36" fillId="5" borderId="102" xfId="0" applyNumberFormat="1" applyFont="1" applyFill="1" applyBorder="1" applyAlignment="1">
      <alignment vertical="center" wrapText="1"/>
    </xf>
    <xf numFmtId="4" fontId="21" fillId="2" borderId="13" xfId="0" applyNumberFormat="1" applyFont="1" applyFill="1" applyBorder="1"/>
    <xf numFmtId="0" fontId="21" fillId="2" borderId="80" xfId="0" applyFont="1" applyFill="1" applyBorder="1"/>
    <xf numFmtId="4" fontId="21" fillId="2" borderId="71" xfId="0" applyNumberFormat="1" applyFont="1" applyFill="1" applyBorder="1"/>
    <xf numFmtId="4" fontId="19" fillId="2" borderId="5" xfId="0" applyNumberFormat="1" applyFont="1" applyFill="1" applyBorder="1" applyAlignment="1">
      <alignment wrapText="1"/>
    </xf>
    <xf numFmtId="4" fontId="19" fillId="2" borderId="81" xfId="0" applyNumberFormat="1" applyFont="1" applyFill="1" applyBorder="1" applyAlignment="1">
      <alignment wrapText="1"/>
    </xf>
    <xf numFmtId="4" fontId="21" fillId="0" borderId="81" xfId="0" applyNumberFormat="1" applyFont="1" applyBorder="1" applyAlignment="1">
      <alignment wrapText="1"/>
    </xf>
    <xf numFmtId="0" fontId="31" fillId="5" borderId="104" xfId="0" applyFont="1" applyFill="1" applyBorder="1" applyAlignment="1">
      <alignment horizontal="center" vertical="center" wrapText="1"/>
    </xf>
    <xf numFmtId="0" fontId="30" fillId="5" borderId="91" xfId="0" applyFont="1" applyFill="1" applyBorder="1" applyAlignment="1">
      <alignment vertical="center" wrapText="1"/>
    </xf>
    <xf numFmtId="0" fontId="21" fillId="3" borderId="93" xfId="0" applyFont="1" applyFill="1" applyBorder="1" applyAlignment="1">
      <alignment horizontal="left" vertical="center" wrapText="1" indent="1"/>
    </xf>
    <xf numFmtId="0" fontId="21" fillId="6" borderId="94" xfId="0" applyFont="1" applyFill="1" applyBorder="1" applyAlignment="1">
      <alignment horizontal="left"/>
    </xf>
    <xf numFmtId="0" fontId="21" fillId="6" borderId="95" xfId="0" applyFont="1" applyFill="1" applyBorder="1" applyAlignment="1">
      <alignment horizontal="left"/>
    </xf>
    <xf numFmtId="0" fontId="21" fillId="6" borderId="96" xfId="0" applyFont="1" applyFill="1" applyBorder="1" applyAlignment="1">
      <alignment horizontal="left"/>
    </xf>
    <xf numFmtId="9" fontId="21" fillId="0" borderId="81" xfId="2" applyFont="1" applyBorder="1"/>
    <xf numFmtId="4" fontId="19" fillId="0" borderId="5" xfId="0" applyNumberFormat="1" applyFont="1" applyBorder="1" applyAlignment="1">
      <alignment horizontal="right" wrapText="1"/>
    </xf>
    <xf numFmtId="4" fontId="21" fillId="0" borderId="81" xfId="0" applyNumberFormat="1" applyFont="1" applyBorder="1" applyAlignment="1">
      <alignment horizontal="right" wrapText="1"/>
    </xf>
    <xf numFmtId="0" fontId="48" fillId="4" borderId="56" xfId="0" applyFont="1" applyFill="1" applyBorder="1" applyAlignment="1">
      <alignment horizontal="center" vertical="center" wrapText="1"/>
    </xf>
    <xf numFmtId="0" fontId="48" fillId="4" borderId="57" xfId="0" applyFont="1" applyFill="1" applyBorder="1" applyAlignment="1">
      <alignment horizontal="center" vertical="center" wrapText="1"/>
    </xf>
    <xf numFmtId="44" fontId="48" fillId="4" borderId="58" xfId="3" applyFont="1" applyFill="1" applyBorder="1" applyAlignment="1">
      <alignment horizontal="center" vertical="center" wrapText="1"/>
    </xf>
    <xf numFmtId="0" fontId="48" fillId="4" borderId="57" xfId="0" applyFont="1" applyFill="1" applyBorder="1" applyAlignment="1">
      <alignment vertical="center" wrapText="1"/>
    </xf>
    <xf numFmtId="44" fontId="48" fillId="4" borderId="58" xfId="3" applyFont="1" applyFill="1" applyBorder="1" applyAlignment="1">
      <alignment vertical="center" wrapText="1"/>
    </xf>
    <xf numFmtId="0" fontId="48" fillId="4" borderId="56" xfId="0" applyFont="1" applyFill="1" applyBorder="1" applyAlignment="1">
      <alignment vertical="center" wrapText="1"/>
    </xf>
    <xf numFmtId="44" fontId="48" fillId="4" borderId="107" xfId="3" applyFont="1" applyFill="1" applyBorder="1" applyAlignment="1">
      <alignment vertical="center" wrapText="1"/>
    </xf>
    <xf numFmtId="0" fontId="48" fillId="4" borderId="105" xfId="0" applyFont="1" applyFill="1" applyBorder="1" applyAlignment="1">
      <alignment vertical="center" wrapText="1"/>
    </xf>
    <xf numFmtId="44" fontId="19" fillId="6" borderId="10" xfId="3" applyFont="1" applyFill="1" applyBorder="1" applyAlignment="1">
      <alignment vertical="center"/>
    </xf>
    <xf numFmtId="44" fontId="19" fillId="6" borderId="4" xfId="3" applyFont="1" applyFill="1" applyBorder="1" applyAlignment="1">
      <alignment vertical="center" wrapText="1"/>
    </xf>
    <xf numFmtId="44" fontId="30" fillId="4" borderId="109" xfId="3" applyFont="1" applyFill="1" applyBorder="1" applyAlignment="1">
      <alignment vertical="center" wrapText="1"/>
    </xf>
    <xf numFmtId="44" fontId="30" fillId="4" borderId="110" xfId="3" applyFont="1" applyFill="1" applyBorder="1" applyAlignment="1">
      <alignment vertical="center" wrapText="1"/>
    </xf>
    <xf numFmtId="0" fontId="30" fillId="4" borderId="105" xfId="0" applyFont="1" applyFill="1" applyBorder="1" applyAlignment="1">
      <alignment vertical="center" wrapText="1"/>
    </xf>
    <xf numFmtId="0" fontId="48" fillId="4" borderId="106" xfId="0" applyFont="1" applyFill="1" applyBorder="1" applyAlignment="1">
      <alignment vertical="center" wrapText="1"/>
    </xf>
    <xf numFmtId="0" fontId="36" fillId="2" borderId="13" xfId="0" applyFont="1" applyFill="1" applyBorder="1"/>
    <xf numFmtId="0" fontId="19" fillId="2" borderId="71" xfId="0" applyFont="1" applyFill="1" applyBorder="1"/>
    <xf numFmtId="0" fontId="19" fillId="2" borderId="97" xfId="0" applyFont="1" applyFill="1" applyBorder="1"/>
    <xf numFmtId="4" fontId="21" fillId="2" borderId="71" xfId="0" applyNumberFormat="1" applyFont="1" applyFill="1" applyBorder="1" applyAlignment="1">
      <alignment horizontal="right" vertical="center" wrapText="1"/>
    </xf>
    <xf numFmtId="49" fontId="21" fillId="3" borderId="78" xfId="0" applyNumberFormat="1" applyFont="1" applyFill="1" applyBorder="1" applyAlignment="1">
      <alignment vertical="center"/>
    </xf>
    <xf numFmtId="49" fontId="21" fillId="3" borderId="9" xfId="0" applyNumberFormat="1" applyFont="1" applyFill="1" applyBorder="1" applyAlignment="1">
      <alignment vertical="center"/>
    </xf>
    <xf numFmtId="0" fontId="21" fillId="3" borderId="9" xfId="0" applyFont="1" applyFill="1" applyBorder="1" applyAlignment="1">
      <alignment vertical="center" wrapText="1"/>
    </xf>
    <xf numFmtId="44" fontId="21" fillId="0" borderId="68" xfId="0" applyNumberFormat="1" applyFont="1" applyBorder="1"/>
    <xf numFmtId="44" fontId="19" fillId="0" borderId="4" xfId="0" applyNumberFormat="1" applyFont="1" applyBorder="1" applyAlignment="1">
      <alignment wrapText="1"/>
    </xf>
    <xf numFmtId="44" fontId="19" fillId="0" borderId="76" xfId="0" applyNumberFormat="1" applyFont="1" applyBorder="1" applyAlignment="1">
      <alignment wrapText="1"/>
    </xf>
    <xf numFmtId="0" fontId="21" fillId="3" borderId="22" xfId="0" applyFont="1" applyFill="1" applyBorder="1" applyAlignment="1">
      <alignment vertical="center" wrapText="1"/>
    </xf>
    <xf numFmtId="0" fontId="49" fillId="0" borderId="0" xfId="0" applyFont="1" applyAlignment="1">
      <alignment vertical="center"/>
    </xf>
    <xf numFmtId="0" fontId="49" fillId="4" borderId="0" xfId="0" applyFont="1" applyFill="1" applyAlignment="1">
      <alignment vertical="center"/>
    </xf>
    <xf numFmtId="0" fontId="49" fillId="0" borderId="0" xfId="0" applyFont="1"/>
    <xf numFmtId="0" fontId="49" fillId="4" borderId="0" xfId="0" applyFont="1" applyFill="1"/>
    <xf numFmtId="4" fontId="48" fillId="4" borderId="57" xfId="0" applyNumberFormat="1" applyFont="1" applyFill="1" applyBorder="1" applyAlignment="1">
      <alignment horizontal="center" vertical="center" wrapText="1"/>
    </xf>
    <xf numFmtId="9" fontId="48" fillId="4" borderId="57" xfId="0" applyNumberFormat="1" applyFont="1" applyFill="1" applyBorder="1" applyAlignment="1">
      <alignment horizontal="center" vertical="center" wrapText="1"/>
    </xf>
    <xf numFmtId="44" fontId="30" fillId="4" borderId="6" xfId="3" applyFont="1" applyFill="1" applyBorder="1" applyAlignment="1">
      <alignment vertical="center" wrapText="1"/>
    </xf>
    <xf numFmtId="0" fontId="50" fillId="0" borderId="0" xfId="0" applyFont="1"/>
    <xf numFmtId="0" fontId="51" fillId="0" borderId="0" xfId="0" applyFont="1"/>
    <xf numFmtId="0" fontId="48" fillId="4" borderId="105" xfId="0" applyFont="1" applyFill="1" applyBorder="1" applyAlignment="1">
      <alignment horizontal="center" vertical="center" wrapText="1"/>
    </xf>
    <xf numFmtId="0" fontId="48" fillId="4" borderId="106" xfId="0" applyFont="1" applyFill="1" applyBorder="1" applyAlignment="1">
      <alignment horizontal="center" vertical="center" wrapText="1"/>
    </xf>
    <xf numFmtId="4" fontId="48" fillId="4" borderId="106" xfId="0" applyNumberFormat="1" applyFont="1" applyFill="1" applyBorder="1" applyAlignment="1">
      <alignment horizontal="center" vertical="center" wrapText="1"/>
    </xf>
    <xf numFmtId="9" fontId="48" fillId="4" borderId="106" xfId="0" applyNumberFormat="1" applyFont="1" applyFill="1" applyBorder="1" applyAlignment="1">
      <alignment horizontal="center" vertical="center" wrapText="1"/>
    </xf>
    <xf numFmtId="44" fontId="48" fillId="4" borderId="107" xfId="3" applyFont="1" applyFill="1" applyBorder="1" applyAlignment="1">
      <alignment horizontal="center" vertical="center" wrapText="1"/>
    </xf>
    <xf numFmtId="44" fontId="30" fillId="4" borderId="108" xfId="3" applyFont="1" applyFill="1" applyBorder="1" applyAlignment="1">
      <alignment vertical="center" wrapText="1"/>
    </xf>
    <xf numFmtId="0" fontId="0" fillId="2" borderId="5" xfId="0" applyFill="1" applyBorder="1" applyAlignment="1">
      <alignment wrapText="1"/>
    </xf>
    <xf numFmtId="0" fontId="0" fillId="2" borderId="81" xfId="0" applyFill="1" applyBorder="1" applyAlignment="1">
      <alignment wrapText="1"/>
    </xf>
    <xf numFmtId="0" fontId="19" fillId="2" borderId="11" xfId="0" applyFont="1" applyFill="1" applyBorder="1"/>
    <xf numFmtId="0" fontId="21" fillId="3" borderId="71" xfId="0" applyFont="1" applyFill="1" applyBorder="1"/>
    <xf numFmtId="0" fontId="21" fillId="3" borderId="70" xfId="0" applyFont="1" applyFill="1" applyBorder="1"/>
    <xf numFmtId="0" fontId="54" fillId="0" borderId="40" xfId="0" applyFont="1" applyBorder="1" applyAlignment="1">
      <alignment vertical="center" wrapText="1"/>
    </xf>
    <xf numFmtId="0" fontId="1" fillId="0" borderId="0" xfId="0" applyFont="1" applyAlignment="1">
      <alignment vertical="center"/>
    </xf>
    <xf numFmtId="0" fontId="1" fillId="0" borderId="36" xfId="0" applyFont="1" applyBorder="1" applyAlignment="1">
      <alignment vertical="center"/>
    </xf>
    <xf numFmtId="0" fontId="1" fillId="0" borderId="37" xfId="0" applyFont="1" applyBorder="1" applyAlignment="1">
      <alignment vertical="center"/>
    </xf>
    <xf numFmtId="0" fontId="1" fillId="0" borderId="37" xfId="0" applyFont="1" applyBorder="1" applyAlignment="1">
      <alignment horizontal="left" vertical="center" indent="5"/>
    </xf>
    <xf numFmtId="0" fontId="1" fillId="5" borderId="0" xfId="0" applyFont="1" applyFill="1" applyAlignment="1">
      <alignment vertical="center" wrapText="1"/>
    </xf>
    <xf numFmtId="0" fontId="1" fillId="0" borderId="40" xfId="0" applyFont="1" applyBorder="1" applyAlignment="1">
      <alignment vertical="center" wrapText="1"/>
    </xf>
    <xf numFmtId="0" fontId="1" fillId="0" borderId="41" xfId="0" applyFont="1" applyBorder="1" applyAlignment="1">
      <alignment vertical="center"/>
    </xf>
    <xf numFmtId="0" fontId="1" fillId="0" borderId="44" xfId="0" applyFont="1" applyBorder="1" applyAlignment="1">
      <alignment vertical="center" wrapText="1"/>
    </xf>
    <xf numFmtId="0" fontId="1" fillId="0" borderId="45" xfId="0" applyFont="1" applyBorder="1" applyAlignment="1">
      <alignment vertical="center" wrapText="1"/>
    </xf>
    <xf numFmtId="0" fontId="1" fillId="7" borderId="0" xfId="0" applyFont="1" applyFill="1" applyAlignment="1">
      <alignment vertical="center" wrapText="1"/>
    </xf>
    <xf numFmtId="0" fontId="1" fillId="0" borderId="41" xfId="0" applyFont="1" applyBorder="1" applyAlignment="1">
      <alignment vertical="center" wrapText="1"/>
    </xf>
    <xf numFmtId="0" fontId="1" fillId="0" borderId="48" xfId="0" applyFont="1" applyBorder="1" applyAlignment="1">
      <alignment vertical="center" wrapText="1"/>
    </xf>
    <xf numFmtId="0" fontId="1" fillId="7" borderId="0" xfId="0" applyFont="1" applyFill="1" applyAlignment="1">
      <alignment vertical="center"/>
    </xf>
    <xf numFmtId="0" fontId="1" fillId="0" borderId="48" xfId="0" applyFont="1" applyBorder="1" applyAlignment="1">
      <alignment vertical="center"/>
    </xf>
    <xf numFmtId="0" fontId="1" fillId="0" borderId="40" xfId="0" applyFont="1" applyBorder="1" applyAlignment="1">
      <alignment horizontal="left" vertical="center" indent="5"/>
    </xf>
    <xf numFmtId="0" fontId="1" fillId="0" borderId="40" xfId="0" applyFont="1" applyBorder="1" applyAlignment="1">
      <alignment horizontal="left" vertical="center" wrapText="1" indent="5"/>
    </xf>
    <xf numFmtId="0" fontId="1" fillId="0" borderId="40" xfId="0" applyFont="1" applyBorder="1" applyAlignment="1">
      <alignment vertical="center"/>
    </xf>
    <xf numFmtId="0" fontId="1" fillId="0" borderId="40" xfId="0" applyFont="1" applyBorder="1" applyAlignment="1">
      <alignment horizontal="left" vertical="top" wrapText="1"/>
    </xf>
    <xf numFmtId="0" fontId="1" fillId="0" borderId="47" xfId="0" applyFont="1" applyBorder="1" applyAlignment="1">
      <alignment horizontal="left" vertical="center" wrapText="1" indent="5"/>
    </xf>
    <xf numFmtId="0" fontId="1" fillId="0" borderId="47"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indent="5"/>
    </xf>
    <xf numFmtId="0" fontId="1" fillId="0" borderId="0" xfId="0" applyFont="1"/>
    <xf numFmtId="165" fontId="1" fillId="0" borderId="0" xfId="0" applyNumberFormat="1" applyFont="1"/>
    <xf numFmtId="165" fontId="1" fillId="0" borderId="0" xfId="0" applyNumberFormat="1" applyFont="1" applyAlignment="1">
      <alignment horizontal="right"/>
    </xf>
    <xf numFmtId="165" fontId="1" fillId="0" borderId="34" xfId="0" applyNumberFormat="1" applyFont="1" applyBorder="1"/>
    <xf numFmtId="49" fontId="21" fillId="3" borderId="2" xfId="0" applyNumberFormat="1" applyFont="1" applyFill="1" applyBorder="1" applyAlignment="1">
      <alignment vertical="center"/>
    </xf>
    <xf numFmtId="49" fontId="21" fillId="3" borderId="7" xfId="0" applyNumberFormat="1" applyFont="1" applyFill="1" applyBorder="1" applyAlignment="1">
      <alignment vertical="center"/>
    </xf>
    <xf numFmtId="0" fontId="21" fillId="3" borderId="7" xfId="0" applyFont="1" applyFill="1" applyBorder="1" applyAlignment="1">
      <alignment horizontal="left" vertical="center" wrapText="1"/>
    </xf>
    <xf numFmtId="49" fontId="21" fillId="3" borderId="12" xfId="0" applyNumberFormat="1" applyFont="1" applyFill="1" applyBorder="1" applyAlignment="1">
      <alignment vertical="center"/>
    </xf>
    <xf numFmtId="49" fontId="21" fillId="3" borderId="13" xfId="0" applyNumberFormat="1" applyFont="1" applyFill="1" applyBorder="1" applyAlignment="1">
      <alignment vertical="center"/>
    </xf>
    <xf numFmtId="0" fontId="30" fillId="4" borderId="1" xfId="0" applyFont="1" applyFill="1" applyBorder="1" applyAlignment="1">
      <alignment horizontal="center" vertical="center" wrapText="1"/>
    </xf>
    <xf numFmtId="0" fontId="21" fillId="6" borderId="7" xfId="0" applyFont="1" applyFill="1" applyBorder="1" applyAlignment="1">
      <alignment horizontal="left" wrapText="1"/>
    </xf>
    <xf numFmtId="0" fontId="19" fillId="2" borderId="21" xfId="0" applyFont="1" applyFill="1" applyBorder="1" applyAlignment="1">
      <alignment horizontal="left" wrapText="1"/>
    </xf>
    <xf numFmtId="0" fontId="21" fillId="6" borderId="7" xfId="0" applyFont="1" applyFill="1" applyBorder="1" applyAlignment="1">
      <alignment horizontal="left"/>
    </xf>
    <xf numFmtId="0" fontId="21" fillId="2" borderId="21" xfId="0" applyFont="1" applyFill="1" applyBorder="1" applyAlignment="1">
      <alignment wrapText="1"/>
    </xf>
    <xf numFmtId="49" fontId="21" fillId="3" borderId="77" xfId="0" applyNumberFormat="1" applyFont="1" applyFill="1" applyBorder="1" applyAlignment="1">
      <alignment vertical="center"/>
    </xf>
    <xf numFmtId="49" fontId="21" fillId="3" borderId="79" xfId="0" applyNumberFormat="1" applyFont="1" applyFill="1" applyBorder="1" applyAlignment="1">
      <alignment vertical="center"/>
    </xf>
    <xf numFmtId="0" fontId="21" fillId="6" borderId="83" xfId="0" applyFont="1" applyFill="1" applyBorder="1" applyAlignment="1">
      <alignment horizontal="left"/>
    </xf>
    <xf numFmtId="0" fontId="30" fillId="5" borderId="74" xfId="0" applyFont="1" applyFill="1" applyBorder="1" applyAlignment="1">
      <alignment horizontal="center" vertical="center" wrapText="1"/>
    </xf>
    <xf numFmtId="0" fontId="30" fillId="5" borderId="75" xfId="0" applyFont="1" applyFill="1" applyBorder="1" applyAlignment="1">
      <alignment horizontal="center" vertical="center" wrapText="1"/>
    </xf>
    <xf numFmtId="0" fontId="14" fillId="0" borderId="0" xfId="0" applyFont="1" applyAlignment="1">
      <alignment horizontal="center" wrapText="1"/>
    </xf>
    <xf numFmtId="49" fontId="5" fillId="0" borderId="0" xfId="0" applyNumberFormat="1" applyFont="1" applyAlignment="1">
      <alignment horizontal="center"/>
    </xf>
    <xf numFmtId="49" fontId="11" fillId="0" borderId="0" xfId="0" applyNumberFormat="1" applyFont="1" applyAlignment="1">
      <alignment horizontal="center"/>
    </xf>
    <xf numFmtId="49" fontId="11" fillId="0" borderId="13" xfId="0" applyNumberFormat="1" applyFont="1" applyBorder="1" applyAlignment="1">
      <alignment horizontal="center"/>
    </xf>
    <xf numFmtId="0" fontId="8" fillId="4" borderId="1"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9" fillId="2" borderId="1" xfId="0" applyFont="1" applyFill="1" applyBorder="1"/>
    <xf numFmtId="0" fontId="0" fillId="0" borderId="1" xfId="0" applyBorder="1"/>
    <xf numFmtId="0" fontId="21" fillId="2" borderId="1" xfId="0" applyFont="1" applyFill="1" applyBorder="1"/>
    <xf numFmtId="44" fontId="21" fillId="2" borderId="1" xfId="3" applyFont="1" applyFill="1" applyBorder="1" applyAlignment="1">
      <alignment vertical="center"/>
    </xf>
    <xf numFmtId="0" fontId="0" fillId="0" borderId="1" xfId="0" applyBorder="1" applyAlignment="1">
      <alignment vertical="center"/>
    </xf>
    <xf numFmtId="44" fontId="21" fillId="2" borderId="21" xfId="3" applyFont="1" applyFill="1" applyBorder="1" applyAlignment="1">
      <alignment vertical="center"/>
    </xf>
    <xf numFmtId="0" fontId="0" fillId="0" borderId="7" xfId="0" applyBorder="1" applyAlignment="1">
      <alignment vertical="center"/>
    </xf>
    <xf numFmtId="0" fontId="0" fillId="0" borderId="3" xfId="0" applyBorder="1" applyAlignment="1">
      <alignment vertical="center"/>
    </xf>
    <xf numFmtId="0" fontId="21" fillId="2" borderId="21" xfId="3" applyNumberFormat="1" applyFont="1" applyFill="1" applyBorder="1" applyAlignment="1">
      <alignment vertical="center" wrapText="1"/>
    </xf>
    <xf numFmtId="0" fontId="0" fillId="0" borderId="7" xfId="0" applyBorder="1" applyAlignment="1">
      <alignment vertical="center" wrapText="1"/>
    </xf>
    <xf numFmtId="0" fontId="0" fillId="0" borderId="3" xfId="0" applyBorder="1" applyAlignment="1">
      <alignment vertical="center" wrapText="1"/>
    </xf>
    <xf numFmtId="44" fontId="21" fillId="2" borderId="21" xfId="3" applyFont="1" applyFill="1" applyBorder="1" applyAlignment="1">
      <alignment vertical="center" wrapText="1"/>
    </xf>
    <xf numFmtId="0" fontId="0" fillId="2" borderId="7" xfId="0" applyFill="1" applyBorder="1" applyAlignment="1">
      <alignment vertical="center" wrapText="1"/>
    </xf>
    <xf numFmtId="0" fontId="0" fillId="2" borderId="3" xfId="0" applyFill="1" applyBorder="1" applyAlignment="1">
      <alignment vertical="center" wrapText="1"/>
    </xf>
    <xf numFmtId="44" fontId="27" fillId="2" borderId="21" xfId="3" applyFont="1" applyFill="1" applyBorder="1" applyAlignment="1">
      <alignment vertical="center" wrapText="1"/>
    </xf>
    <xf numFmtId="44" fontId="31" fillId="2" borderId="53" xfId="3" applyFont="1" applyFill="1" applyBorder="1" applyAlignment="1">
      <alignment vertical="center" wrapText="1"/>
    </xf>
    <xf numFmtId="0" fontId="0" fillId="0" borderId="34" xfId="0" applyBorder="1" applyAlignment="1">
      <alignment vertical="center" wrapText="1"/>
    </xf>
    <xf numFmtId="0" fontId="0" fillId="0" borderId="55" xfId="0" applyBorder="1" applyAlignment="1">
      <alignment vertical="center" wrapText="1"/>
    </xf>
    <xf numFmtId="0" fontId="21" fillId="2" borderId="21" xfId="0" applyFont="1" applyFill="1" applyBorder="1" applyAlignment="1">
      <alignment vertical="center" wrapText="1"/>
    </xf>
    <xf numFmtId="0" fontId="0" fillId="0" borderId="22" xfId="0" applyBorder="1" applyAlignment="1">
      <alignment vertical="center" wrapText="1"/>
    </xf>
    <xf numFmtId="0" fontId="21" fillId="2" borderId="21" xfId="0" applyFont="1" applyFill="1" applyBorder="1" applyAlignment="1">
      <alignment horizontal="right"/>
    </xf>
    <xf numFmtId="0" fontId="21" fillId="2" borderId="7" xfId="0" applyFont="1" applyFill="1" applyBorder="1" applyAlignment="1">
      <alignment horizontal="right"/>
    </xf>
    <xf numFmtId="0" fontId="21" fillId="2" borderId="22" xfId="0" applyFont="1" applyFill="1" applyBorder="1" applyAlignment="1">
      <alignment horizontal="right"/>
    </xf>
    <xf numFmtId="0" fontId="21" fillId="3" borderId="27" xfId="0" applyFont="1" applyFill="1" applyBorder="1" applyAlignment="1">
      <alignment horizontal="left" vertical="center" wrapText="1"/>
    </xf>
    <xf numFmtId="0" fontId="21" fillId="3" borderId="13" xfId="0" applyFont="1" applyFill="1" applyBorder="1" applyAlignment="1">
      <alignment horizontal="left" vertical="center" wrapText="1"/>
    </xf>
    <xf numFmtId="0" fontId="21" fillId="3" borderId="28" xfId="0" applyFont="1" applyFill="1" applyBorder="1" applyAlignment="1">
      <alignment horizontal="left" vertical="center" wrapText="1"/>
    </xf>
    <xf numFmtId="0" fontId="21" fillId="0" borderId="27" xfId="0" applyFont="1" applyBorder="1" applyAlignment="1">
      <alignment horizontal="left" vertical="center" wrapText="1"/>
    </xf>
    <xf numFmtId="0" fontId="21" fillId="0" borderId="13" xfId="0" applyFont="1" applyBorder="1" applyAlignment="1">
      <alignment horizontal="left" vertical="center" wrapText="1"/>
    </xf>
    <xf numFmtId="0" fontId="21" fillId="0" borderId="28" xfId="0" applyFont="1" applyBorder="1" applyAlignment="1">
      <alignment horizontal="left" vertical="center" wrapText="1"/>
    </xf>
    <xf numFmtId="44" fontId="21" fillId="2" borderId="49" xfId="3" applyFont="1" applyFill="1" applyBorder="1" applyAlignment="1">
      <alignment horizontal="center" vertical="center" wrapText="1"/>
    </xf>
    <xf numFmtId="44" fontId="21" fillId="2" borderId="50" xfId="3" applyFont="1" applyFill="1" applyBorder="1" applyAlignment="1">
      <alignment horizontal="center" vertical="center" wrapText="1"/>
    </xf>
    <xf numFmtId="44" fontId="21" fillId="2" borderId="51" xfId="3" applyFont="1" applyFill="1" applyBorder="1" applyAlignment="1">
      <alignment horizontal="center" vertical="center" wrapText="1"/>
    </xf>
    <xf numFmtId="0" fontId="31" fillId="2" borderId="53" xfId="0" applyFont="1" applyFill="1" applyBorder="1" applyAlignment="1">
      <alignment horizontal="center" vertical="center" wrapText="1"/>
    </xf>
    <xf numFmtId="0" fontId="0" fillId="0" borderId="54" xfId="0" applyBorder="1" applyAlignment="1">
      <alignment vertical="center" wrapText="1"/>
    </xf>
    <xf numFmtId="0" fontId="30" fillId="2" borderId="53" xfId="0" applyFont="1" applyFill="1" applyBorder="1" applyAlignment="1">
      <alignment vertical="center" wrapText="1"/>
    </xf>
    <xf numFmtId="0" fontId="0" fillId="0" borderId="34" xfId="0" applyBorder="1" applyAlignment="1">
      <alignment horizontal="center" vertical="center" wrapText="1"/>
    </xf>
    <xf numFmtId="0" fontId="0" fillId="0" borderId="54" xfId="0" applyBorder="1" applyAlignment="1">
      <alignment horizontal="center" vertical="center" wrapText="1"/>
    </xf>
    <xf numFmtId="49" fontId="20" fillId="0" borderId="1" xfId="0" applyNumberFormat="1" applyFont="1" applyBorder="1" applyAlignment="1">
      <alignment horizontal="left"/>
    </xf>
    <xf numFmtId="49" fontId="20" fillId="0" borderId="2" xfId="0" applyNumberFormat="1" applyFont="1" applyBorder="1" applyAlignment="1">
      <alignment horizontal="left"/>
    </xf>
    <xf numFmtId="49" fontId="21" fillId="3" borderId="2" xfId="0" applyNumberFormat="1" applyFont="1" applyFill="1" applyBorder="1" applyAlignment="1">
      <alignment vertical="center"/>
    </xf>
    <xf numFmtId="49" fontId="21" fillId="3" borderId="7" xfId="0" applyNumberFormat="1" applyFont="1" applyFill="1" applyBorder="1" applyAlignment="1">
      <alignment vertical="center"/>
    </xf>
    <xf numFmtId="0" fontId="21" fillId="0" borderId="49" xfId="0" applyFont="1" applyBorder="1" applyAlignment="1">
      <alignment horizontal="left" vertical="center" wrapText="1"/>
    </xf>
    <xf numFmtId="0" fontId="21" fillId="0" borderId="50" xfId="0" applyFont="1" applyBorder="1" applyAlignment="1">
      <alignment horizontal="left" vertical="center" wrapText="1"/>
    </xf>
    <xf numFmtId="0" fontId="21" fillId="0" borderId="52" xfId="0" applyFont="1" applyBorder="1" applyAlignment="1">
      <alignment horizontal="left" vertical="center" wrapText="1"/>
    </xf>
    <xf numFmtId="0" fontId="21" fillId="3" borderId="21" xfId="0" applyFont="1" applyFill="1" applyBorder="1" applyAlignment="1">
      <alignment horizontal="left" vertical="center" wrapText="1"/>
    </xf>
    <xf numFmtId="0" fontId="21" fillId="3" borderId="7" xfId="0" applyFont="1" applyFill="1" applyBorder="1" applyAlignment="1">
      <alignment horizontal="left" vertical="center" wrapText="1"/>
    </xf>
    <xf numFmtId="0" fontId="21" fillId="3" borderId="22" xfId="0" applyFont="1" applyFill="1" applyBorder="1" applyAlignment="1">
      <alignment horizontal="left" vertical="center" wrapText="1"/>
    </xf>
    <xf numFmtId="44" fontId="21" fillId="2" borderId="21" xfId="3" applyFont="1" applyFill="1" applyBorder="1" applyAlignment="1">
      <alignment horizontal="center" vertical="center" wrapText="1"/>
    </xf>
    <xf numFmtId="44" fontId="21" fillId="2" borderId="7" xfId="3" applyFont="1" applyFill="1" applyBorder="1" applyAlignment="1">
      <alignment horizontal="center" vertical="center" wrapText="1"/>
    </xf>
    <xf numFmtId="44" fontId="21" fillId="2" borderId="3" xfId="3" applyFont="1" applyFill="1" applyBorder="1" applyAlignment="1">
      <alignment horizontal="center" vertical="center" wrapText="1"/>
    </xf>
    <xf numFmtId="44" fontId="21" fillId="0" borderId="27" xfId="3" applyFont="1" applyBorder="1" applyAlignment="1">
      <alignment horizontal="center" vertical="center" wrapText="1"/>
    </xf>
    <xf numFmtId="44" fontId="21" fillId="0" borderId="13" xfId="3" applyFont="1" applyBorder="1" applyAlignment="1">
      <alignment horizontal="center" vertical="center" wrapText="1"/>
    </xf>
    <xf numFmtId="44" fontId="21" fillId="0" borderId="11" xfId="3" applyFont="1" applyBorder="1" applyAlignment="1">
      <alignment horizontal="center" vertical="center" wrapText="1"/>
    </xf>
    <xf numFmtId="0" fontId="21" fillId="3" borderId="1" xfId="0" applyFont="1" applyFill="1" applyBorder="1" applyAlignment="1">
      <alignment horizontal="left" vertical="center" wrapText="1"/>
    </xf>
    <xf numFmtId="44" fontId="21" fillId="2" borderId="1" xfId="3" applyFont="1" applyFill="1" applyBorder="1" applyAlignment="1">
      <alignment horizontal="center" vertical="center" wrapText="1"/>
    </xf>
    <xf numFmtId="49" fontId="21" fillId="3" borderId="12" xfId="0" applyNumberFormat="1" applyFont="1" applyFill="1" applyBorder="1" applyAlignment="1">
      <alignment vertical="center"/>
    </xf>
    <xf numFmtId="49" fontId="21" fillId="3" borderId="13" xfId="0" applyNumberFormat="1" applyFont="1" applyFill="1" applyBorder="1" applyAlignment="1">
      <alignment vertical="center"/>
    </xf>
    <xf numFmtId="0" fontId="21" fillId="3" borderId="21" xfId="0" applyFont="1" applyFill="1" applyBorder="1" applyAlignment="1">
      <alignment vertical="center" wrapText="1"/>
    </xf>
    <xf numFmtId="0" fontId="23" fillId="2" borderId="21" xfId="0" applyFont="1" applyFill="1" applyBorder="1" applyAlignment="1">
      <alignment horizontal="left" wrapText="1"/>
    </xf>
    <xf numFmtId="0" fontId="0" fillId="0" borderId="7" xfId="0" applyBorder="1" applyAlignment="1">
      <alignment horizontal="left" wrapText="1"/>
    </xf>
    <xf numFmtId="0" fontId="0" fillId="0" borderId="22" xfId="0" applyBorder="1" applyAlignment="1">
      <alignment horizontal="left" wrapText="1"/>
    </xf>
    <xf numFmtId="0" fontId="25" fillId="2" borderId="21" xfId="0" applyFont="1" applyFill="1" applyBorder="1" applyAlignment="1">
      <alignment wrapText="1"/>
    </xf>
    <xf numFmtId="0" fontId="0" fillId="0" borderId="7" xfId="0" applyBorder="1" applyAlignment="1">
      <alignment wrapText="1"/>
    </xf>
    <xf numFmtId="0" fontId="0" fillId="0" borderId="22" xfId="0" applyBorder="1" applyAlignment="1">
      <alignment wrapText="1"/>
    </xf>
    <xf numFmtId="49" fontId="21" fillId="0" borderId="2" xfId="0" applyNumberFormat="1" applyFont="1" applyBorder="1" applyAlignment="1">
      <alignment horizontal="left"/>
    </xf>
    <xf numFmtId="49" fontId="21" fillId="0" borderId="7" xfId="0" applyNumberFormat="1" applyFont="1" applyBorder="1" applyAlignment="1">
      <alignment horizontal="left"/>
    </xf>
    <xf numFmtId="49" fontId="19" fillId="0" borderId="0" xfId="0" applyNumberFormat="1" applyFont="1" applyAlignment="1">
      <alignment horizontal="center"/>
    </xf>
    <xf numFmtId="49" fontId="27" fillId="0" borderId="0" xfId="0" applyNumberFormat="1" applyFont="1" applyAlignment="1">
      <alignment horizontal="center"/>
    </xf>
    <xf numFmtId="0" fontId="30" fillId="4" borderId="15" xfId="0" applyFont="1" applyFill="1" applyBorder="1" applyAlignment="1">
      <alignment horizontal="center" vertical="center" wrapText="1"/>
    </xf>
    <xf numFmtId="0" fontId="30" fillId="4" borderId="16" xfId="0" applyFont="1" applyFill="1" applyBorder="1" applyAlignment="1">
      <alignment horizontal="center" vertical="center" wrapText="1"/>
    </xf>
    <xf numFmtId="0" fontId="30" fillId="4" borderId="17" xfId="0" applyFont="1" applyFill="1" applyBorder="1" applyAlignment="1">
      <alignment horizontal="center" vertical="center" wrapText="1"/>
    </xf>
    <xf numFmtId="44" fontId="30" fillId="4" borderId="3" xfId="3" applyFont="1" applyFill="1" applyBorder="1" applyAlignment="1">
      <alignment horizontal="center" vertical="center" wrapText="1"/>
    </xf>
    <xf numFmtId="44" fontId="30" fillId="4" borderId="10" xfId="3"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2" xfId="0" applyFont="1" applyFill="1" applyBorder="1" applyAlignment="1">
      <alignment horizontal="center" vertical="center" wrapText="1"/>
    </xf>
    <xf numFmtId="44" fontId="30" fillId="4" borderId="33" xfId="3" applyFont="1" applyFill="1" applyBorder="1" applyAlignment="1">
      <alignment horizontal="center" vertical="center" wrapText="1"/>
    </xf>
    <xf numFmtId="44" fontId="21" fillId="0" borderId="12" xfId="3" applyFont="1" applyBorder="1" applyAlignment="1">
      <alignment horizontal="center" vertical="center" wrapText="1"/>
    </xf>
    <xf numFmtId="44" fontId="30" fillId="4" borderId="18" xfId="3" applyFont="1" applyFill="1" applyBorder="1" applyAlignment="1">
      <alignment horizontal="center" vertical="center" wrapText="1"/>
    </xf>
    <xf numFmtId="44" fontId="30" fillId="4" borderId="20" xfId="3" applyFont="1" applyFill="1" applyBorder="1" applyAlignment="1">
      <alignment horizontal="center" vertical="center" wrapText="1"/>
    </xf>
    <xf numFmtId="44" fontId="30" fillId="4" borderId="12" xfId="3" applyFont="1" applyFill="1" applyBorder="1" applyAlignment="1">
      <alignment horizontal="center" vertical="center" wrapText="1"/>
    </xf>
    <xf numFmtId="0" fontId="21" fillId="6" borderId="2" xfId="0" applyFont="1" applyFill="1" applyBorder="1" applyAlignment="1">
      <alignment horizontal="left" wrapText="1"/>
    </xf>
    <xf numFmtId="0" fontId="21" fillId="6" borderId="7" xfId="0" applyFont="1" applyFill="1" applyBorder="1" applyAlignment="1">
      <alignment horizontal="left" wrapText="1"/>
    </xf>
    <xf numFmtId="0" fontId="19" fillId="2" borderId="21" xfId="0" applyFont="1" applyFill="1" applyBorder="1" applyAlignment="1">
      <alignment horizontal="left" wrapText="1"/>
    </xf>
    <xf numFmtId="49" fontId="24" fillId="0" borderId="0" xfId="0" applyNumberFormat="1" applyFont="1" applyAlignment="1">
      <alignment horizontal="left"/>
    </xf>
    <xf numFmtId="0" fontId="21" fillId="6" borderId="2" xfId="0" applyFont="1" applyFill="1" applyBorder="1" applyAlignment="1">
      <alignment horizontal="left"/>
    </xf>
    <xf numFmtId="0" fontId="21" fillId="6" borderId="7" xfId="0" applyFont="1" applyFill="1" applyBorder="1" applyAlignment="1">
      <alignment horizontal="left"/>
    </xf>
    <xf numFmtId="44" fontId="30" fillId="4" borderId="1" xfId="3" applyFont="1" applyFill="1" applyBorder="1" applyAlignment="1">
      <alignment horizontal="center" vertical="center" wrapText="1"/>
    </xf>
    <xf numFmtId="0" fontId="21" fillId="2" borderId="21" xfId="0" applyFont="1" applyFill="1" applyBorder="1" applyAlignment="1">
      <alignment wrapText="1"/>
    </xf>
    <xf numFmtId="0" fontId="21" fillId="2" borderId="2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22" xfId="0" applyBorder="1" applyAlignment="1">
      <alignment horizontal="center" vertical="center" wrapText="1"/>
    </xf>
    <xf numFmtId="49" fontId="20" fillId="0" borderId="7" xfId="0" applyNumberFormat="1" applyFont="1" applyBorder="1" applyAlignment="1">
      <alignment horizontal="left"/>
    </xf>
    <xf numFmtId="49" fontId="20" fillId="0" borderId="22" xfId="0" applyNumberFormat="1" applyFont="1" applyBorder="1" applyAlignment="1">
      <alignment horizontal="left"/>
    </xf>
    <xf numFmtId="49" fontId="21" fillId="2" borderId="2" xfId="0" applyNumberFormat="1" applyFont="1" applyFill="1" applyBorder="1" applyAlignment="1">
      <alignment vertical="center"/>
    </xf>
    <xf numFmtId="49" fontId="21" fillId="2" borderId="7" xfId="0" applyNumberFormat="1" applyFont="1" applyFill="1" applyBorder="1" applyAlignment="1">
      <alignment vertical="center"/>
    </xf>
    <xf numFmtId="0" fontId="21" fillId="2" borderId="65" xfId="0" applyFont="1" applyFill="1"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4" fontId="21" fillId="2" borderId="65" xfId="0" applyNumberFormat="1" applyFont="1" applyFill="1" applyBorder="1" applyAlignment="1">
      <alignment horizontal="right" vertical="center" wrapText="1"/>
    </xf>
    <xf numFmtId="0" fontId="0" fillId="0" borderId="66" xfId="0" applyBorder="1" applyAlignment="1">
      <alignment wrapText="1"/>
    </xf>
    <xf numFmtId="0" fontId="0" fillId="0" borderId="67" xfId="0" applyBorder="1" applyAlignment="1">
      <alignment wrapText="1"/>
    </xf>
    <xf numFmtId="0" fontId="20" fillId="2" borderId="77" xfId="0" applyFont="1" applyFill="1" applyBorder="1"/>
    <xf numFmtId="0" fontId="47" fillId="0" borderId="7" xfId="0" applyFont="1" applyBorder="1"/>
    <xf numFmtId="0" fontId="21" fillId="3" borderId="77" xfId="0" applyFont="1" applyFill="1" applyBorder="1" applyAlignment="1">
      <alignment wrapText="1"/>
    </xf>
    <xf numFmtId="0" fontId="0" fillId="3" borderId="7" xfId="0" applyFill="1" applyBorder="1" applyAlignment="1">
      <alignment wrapText="1"/>
    </xf>
    <xf numFmtId="0" fontId="0" fillId="2" borderId="79" xfId="0" applyFill="1" applyBorder="1" applyAlignment="1">
      <alignment wrapText="1"/>
    </xf>
    <xf numFmtId="0" fontId="0" fillId="2" borderId="13" xfId="0" applyFill="1" applyBorder="1" applyAlignment="1">
      <alignment wrapText="1"/>
    </xf>
    <xf numFmtId="0" fontId="0" fillId="2" borderId="80" xfId="0" applyFill="1" applyBorder="1" applyAlignment="1">
      <alignment wrapText="1"/>
    </xf>
    <xf numFmtId="0" fontId="0" fillId="2" borderId="77" xfId="0" applyFill="1" applyBorder="1" applyAlignment="1">
      <alignment wrapText="1"/>
    </xf>
    <xf numFmtId="0" fontId="0" fillId="2" borderId="7" xfId="0" applyFill="1" applyBorder="1" applyAlignment="1">
      <alignment wrapText="1"/>
    </xf>
    <xf numFmtId="0" fontId="0" fillId="2" borderId="72" xfId="0" applyFill="1" applyBorder="1" applyAlignment="1">
      <alignment wrapText="1"/>
    </xf>
    <xf numFmtId="4" fontId="21" fillId="2" borderId="77" xfId="0" applyNumberFormat="1" applyFont="1" applyFill="1" applyBorder="1" applyAlignment="1">
      <alignment horizontal="right" wrapText="1"/>
    </xf>
    <xf numFmtId="0" fontId="0" fillId="0" borderId="72" xfId="0" applyBorder="1" applyAlignment="1">
      <alignment wrapText="1"/>
    </xf>
    <xf numFmtId="49" fontId="20" fillId="0" borderId="77" xfId="0" applyNumberFormat="1" applyFont="1" applyBorder="1" applyAlignment="1">
      <alignment horizontal="left"/>
    </xf>
    <xf numFmtId="0" fontId="21" fillId="3" borderId="77" xfId="0" applyFont="1" applyFill="1" applyBorder="1" applyAlignment="1">
      <alignment horizontal="left" vertical="center" wrapText="1"/>
    </xf>
    <xf numFmtId="0" fontId="0" fillId="0" borderId="7" xfId="0" applyBorder="1" applyAlignment="1">
      <alignment horizontal="left" vertical="center" wrapText="1"/>
    </xf>
    <xf numFmtId="0" fontId="21" fillId="2" borderId="77" xfId="0" applyFont="1" applyFill="1" applyBorder="1" applyAlignment="1">
      <alignment horizontal="left" vertical="center" wrapText="1"/>
    </xf>
    <xf numFmtId="44" fontId="21" fillId="2" borderId="77" xfId="0" applyNumberFormat="1" applyFont="1" applyFill="1" applyBorder="1" applyAlignment="1">
      <alignment horizontal="right" wrapText="1"/>
    </xf>
    <xf numFmtId="0" fontId="0" fillId="0" borderId="7" xfId="0" applyBorder="1" applyAlignment="1">
      <alignment horizontal="right" wrapText="1"/>
    </xf>
    <xf numFmtId="0" fontId="0" fillId="0" borderId="72" xfId="0" applyBorder="1" applyAlignment="1">
      <alignment horizontal="right" wrapText="1"/>
    </xf>
    <xf numFmtId="0" fontId="21" fillId="2" borderId="77" xfId="0" applyFont="1" applyFill="1" applyBorder="1" applyAlignment="1">
      <alignment wrapText="1"/>
    </xf>
    <xf numFmtId="0" fontId="21" fillId="2" borderId="77" xfId="0" applyFont="1" applyFill="1" applyBorder="1" applyAlignment="1">
      <alignment horizontal="center" vertical="center" wrapText="1"/>
    </xf>
    <xf numFmtId="0" fontId="21" fillId="2" borderId="79" xfId="0" applyFont="1" applyFill="1" applyBorder="1" applyAlignment="1">
      <alignment wrapText="1"/>
    </xf>
    <xf numFmtId="0" fontId="0" fillId="0" borderId="13" xfId="0" applyBorder="1" applyAlignment="1">
      <alignment wrapText="1"/>
    </xf>
    <xf numFmtId="0" fontId="25" fillId="2" borderId="77" xfId="0" applyFont="1" applyFill="1" applyBorder="1" applyAlignment="1">
      <alignment wrapText="1"/>
    </xf>
    <xf numFmtId="4" fontId="21" fillId="2" borderId="79" xfId="0" applyNumberFormat="1" applyFont="1" applyFill="1" applyBorder="1" applyAlignment="1">
      <alignment wrapText="1"/>
    </xf>
    <xf numFmtId="0" fontId="0" fillId="0" borderId="80" xfId="0" applyBorder="1" applyAlignment="1">
      <alignment wrapText="1"/>
    </xf>
    <xf numFmtId="0" fontId="0" fillId="2" borderId="77" xfId="0" applyFill="1" applyBorder="1" applyAlignment="1">
      <alignment vertical="center" wrapText="1"/>
    </xf>
    <xf numFmtId="49" fontId="20" fillId="0" borderId="77" xfId="0" applyNumberFormat="1" applyFont="1" applyBorder="1"/>
    <xf numFmtId="0" fontId="0" fillId="0" borderId="7" xfId="0" applyBorder="1"/>
    <xf numFmtId="4" fontId="21" fillId="2" borderId="79" xfId="0" applyNumberFormat="1" applyFont="1" applyFill="1" applyBorder="1" applyAlignment="1">
      <alignment horizontal="right" wrapText="1"/>
    </xf>
    <xf numFmtId="0" fontId="0" fillId="0" borderId="13" xfId="0" applyBorder="1" applyAlignment="1">
      <alignment horizontal="right" wrapText="1"/>
    </xf>
    <xf numFmtId="0" fontId="0" fillId="0" borderId="80" xfId="0" applyBorder="1" applyAlignment="1">
      <alignment horizontal="right" wrapText="1"/>
    </xf>
    <xf numFmtId="4" fontId="25" fillId="2" borderId="77" xfId="0" applyNumberFormat="1" applyFont="1" applyFill="1" applyBorder="1" applyAlignment="1">
      <alignment horizontal="right" wrapText="1"/>
    </xf>
    <xf numFmtId="0" fontId="21" fillId="3" borderId="77" xfId="0" applyFont="1" applyFill="1" applyBorder="1" applyAlignment="1">
      <alignment vertical="center" wrapText="1"/>
    </xf>
    <xf numFmtId="49" fontId="21" fillId="3" borderId="77" xfId="0" applyNumberFormat="1" applyFont="1" applyFill="1" applyBorder="1" applyAlignment="1">
      <alignment vertical="center"/>
    </xf>
    <xf numFmtId="0" fontId="21" fillId="6" borderId="82" xfId="0" applyFont="1" applyFill="1" applyBorder="1" applyAlignment="1">
      <alignment horizontal="left" wrapText="1"/>
    </xf>
    <xf numFmtId="0" fontId="21" fillId="6" borderId="83" xfId="0" applyFont="1" applyFill="1" applyBorder="1" applyAlignment="1">
      <alignment horizontal="left" wrapText="1"/>
    </xf>
    <xf numFmtId="49" fontId="21" fillId="3" borderId="79" xfId="0" applyNumberFormat="1" applyFont="1" applyFill="1" applyBorder="1" applyAlignment="1">
      <alignment vertical="center"/>
    </xf>
    <xf numFmtId="0" fontId="21" fillId="6" borderId="82" xfId="0" applyFont="1" applyFill="1" applyBorder="1" applyAlignment="1">
      <alignment horizontal="left"/>
    </xf>
    <xf numFmtId="0" fontId="21" fillId="6" borderId="83" xfId="0" applyFont="1" applyFill="1" applyBorder="1" applyAlignment="1">
      <alignment horizontal="left"/>
    </xf>
    <xf numFmtId="0" fontId="30" fillId="5" borderId="7" xfId="0" applyFont="1" applyFill="1" applyBorder="1" applyAlignment="1">
      <alignment horizontal="left" vertical="center" wrapText="1"/>
    </xf>
    <xf numFmtId="0" fontId="30" fillId="5" borderId="72" xfId="0" applyFont="1" applyFill="1" applyBorder="1" applyAlignment="1">
      <alignment horizontal="left" vertical="center" wrapText="1"/>
    </xf>
    <xf numFmtId="49" fontId="21" fillId="0" borderId="0" xfId="0" applyNumberFormat="1" applyFont="1" applyAlignment="1">
      <alignment horizontal="left"/>
    </xf>
    <xf numFmtId="49" fontId="21" fillId="3" borderId="92" xfId="0" applyNumberFormat="1" applyFont="1" applyFill="1" applyBorder="1" applyAlignment="1">
      <alignment vertical="center"/>
    </xf>
    <xf numFmtId="49" fontId="21" fillId="3" borderId="0" xfId="0" applyNumberFormat="1" applyFont="1" applyFill="1" applyAlignment="1">
      <alignment vertical="center"/>
    </xf>
    <xf numFmtId="0" fontId="25" fillId="6" borderId="82" xfId="0" applyFont="1" applyFill="1" applyBorder="1" applyAlignment="1">
      <alignment horizontal="left" wrapText="1"/>
    </xf>
    <xf numFmtId="0" fontId="25" fillId="6" borderId="83" xfId="0" applyFont="1" applyFill="1" applyBorder="1" applyAlignment="1">
      <alignment horizontal="left" wrapText="1"/>
    </xf>
    <xf numFmtId="49" fontId="21" fillId="0" borderId="77" xfId="0" applyNumberFormat="1" applyFont="1" applyBorder="1" applyAlignment="1">
      <alignment horizontal="left"/>
    </xf>
    <xf numFmtId="0" fontId="20" fillId="3" borderId="77" xfId="0" applyFont="1" applyFill="1" applyBorder="1"/>
    <xf numFmtId="0" fontId="47" fillId="3" borderId="7" xfId="0" applyFont="1" applyFill="1" applyBorder="1"/>
    <xf numFmtId="49" fontId="38" fillId="0" borderId="0" xfId="0" applyNumberFormat="1" applyFont="1" applyAlignment="1">
      <alignment horizontal="center"/>
    </xf>
    <xf numFmtId="0" fontId="30" fillId="5" borderId="65" xfId="0" applyFont="1" applyFill="1" applyBorder="1" applyAlignment="1">
      <alignment horizontal="center" wrapText="1"/>
    </xf>
    <xf numFmtId="0" fontId="30" fillId="5" borderId="66" xfId="0" applyFont="1" applyFill="1" applyBorder="1" applyAlignment="1">
      <alignment horizontal="center" wrapText="1"/>
    </xf>
    <xf numFmtId="0" fontId="30" fillId="5" borderId="67" xfId="0" applyFont="1" applyFill="1" applyBorder="1" applyAlignment="1">
      <alignment horizontal="center" wrapText="1"/>
    </xf>
    <xf numFmtId="0" fontId="30" fillId="5" borderId="73" xfId="0" applyFont="1" applyFill="1" applyBorder="1" applyAlignment="1">
      <alignment horizontal="center" wrapText="1"/>
    </xf>
    <xf numFmtId="0" fontId="30" fillId="5" borderId="74" xfId="0" applyFont="1" applyFill="1" applyBorder="1" applyAlignment="1">
      <alignment horizontal="center" wrapText="1"/>
    </xf>
    <xf numFmtId="0" fontId="30" fillId="5" borderId="75" xfId="0" applyFont="1" applyFill="1" applyBorder="1" applyAlignment="1">
      <alignment horizontal="center" wrapText="1"/>
    </xf>
    <xf numFmtId="0" fontId="30" fillId="5" borderId="65" xfId="0" applyFont="1" applyFill="1" applyBorder="1" applyAlignment="1">
      <alignment horizontal="center" vertical="center" wrapText="1"/>
    </xf>
    <xf numFmtId="0" fontId="30" fillId="5" borderId="66" xfId="0" applyFont="1" applyFill="1" applyBorder="1" applyAlignment="1">
      <alignment horizontal="center" vertical="center" wrapText="1"/>
    </xf>
    <xf numFmtId="0" fontId="30" fillId="5" borderId="67" xfId="0" applyFont="1" applyFill="1" applyBorder="1" applyAlignment="1">
      <alignment horizontal="center" vertical="center" wrapText="1"/>
    </xf>
    <xf numFmtId="0" fontId="30" fillId="5" borderId="74" xfId="0" applyFont="1" applyFill="1" applyBorder="1" applyAlignment="1">
      <alignment horizontal="center" vertical="center" wrapText="1"/>
    </xf>
    <xf numFmtId="0" fontId="30" fillId="5" borderId="75" xfId="0" applyFont="1" applyFill="1" applyBorder="1" applyAlignment="1">
      <alignment horizontal="center" vertical="center" wrapText="1"/>
    </xf>
    <xf numFmtId="0" fontId="1" fillId="0" borderId="0" xfId="0" applyFont="1"/>
    <xf numFmtId="49" fontId="20" fillId="0" borderId="0" xfId="0" applyNumberFormat="1" applyFont="1" applyAlignment="1">
      <alignment horizontal="center"/>
    </xf>
  </cellXfs>
  <cellStyles count="4">
    <cellStyle name="Currency" xfId="3" builtinId="4"/>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gunsanyaOA\Downloads\OGUNSANYAOA_DOC005169942_11.Budget.xlsx" TargetMode="External"/><Relationship Id="rId1" Type="http://schemas.openxmlformats.org/officeDocument/2006/relationships/externalLinkPath" Target="file:///C:\Users\OgunsanyaOA\Downloads\OGUNSANYAOA_DOC005169942_11.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ummary Budget"/>
      <sheetName val="2. Detailed Budget"/>
      <sheetName val="MTDC Calculation"/>
    </sheetNames>
    <sheetDataSet>
      <sheetData sheetId="0"/>
      <sheetData sheetId="1">
        <row r="81">
          <cell r="J81">
            <v>0</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sa.gov/travel-resources" TargetMode="External"/><Relationship Id="rId2" Type="http://schemas.openxmlformats.org/officeDocument/2006/relationships/hyperlink" Target="https://aoprals.state.gov/web920/per_diem.asp" TargetMode="External"/><Relationship Id="rId1" Type="http://schemas.openxmlformats.org/officeDocument/2006/relationships/hyperlink" Target="https://www.gsa.gov/policy-regulations/policy/travel-management-policy/fly-america-act" TargetMode="External"/><Relationship Id="rId6" Type="http://schemas.openxmlformats.org/officeDocument/2006/relationships/printerSettings" Target="../printerSettings/printerSettings1.bin"/><Relationship Id="rId5" Type="http://schemas.openxmlformats.org/officeDocument/2006/relationships/hyperlink" Target="https://www.ecfr.gov/current/title-2/subtitle-B/chapter-VI" TargetMode="External"/><Relationship Id="rId4" Type="http://schemas.openxmlformats.org/officeDocument/2006/relationships/hyperlink" Target="https://www.ecfr.gov/current/title-2/subtitle-A/chapter-II/part-2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6"/>
  <sheetViews>
    <sheetView tabSelected="1" zoomScale="80" zoomScaleNormal="80" workbookViewId="0">
      <selection activeCell="A81" sqref="A81"/>
    </sheetView>
  </sheetViews>
  <sheetFormatPr defaultColWidth="9.140625" defaultRowHeight="15.75" x14ac:dyDescent="0.25"/>
  <cols>
    <col min="1" max="1" width="202.5703125" style="37" customWidth="1"/>
    <col min="2" max="2" width="119" style="33" customWidth="1"/>
    <col min="3" max="16384" width="9.140625" style="33"/>
  </cols>
  <sheetData>
    <row r="1" spans="1:1" ht="27.75" customHeight="1" x14ac:dyDescent="0.25">
      <c r="A1" s="238" t="s">
        <v>0</v>
      </c>
    </row>
    <row r="2" spans="1:1" ht="15" customHeight="1" thickBot="1" x14ac:dyDescent="0.3">
      <c r="A2" s="510"/>
    </row>
    <row r="3" spans="1:1" ht="22.5" customHeight="1" thickTop="1" x14ac:dyDescent="0.25">
      <c r="A3" s="511" t="s">
        <v>1</v>
      </c>
    </row>
    <row r="4" spans="1:1" ht="15" customHeight="1" x14ac:dyDescent="0.25">
      <c r="A4" s="212" t="s">
        <v>2</v>
      </c>
    </row>
    <row r="5" spans="1:1" ht="15" customHeight="1" x14ac:dyDescent="0.25">
      <c r="A5" s="212" t="s">
        <v>3</v>
      </c>
    </row>
    <row r="6" spans="1:1" ht="15" customHeight="1" x14ac:dyDescent="0.25">
      <c r="A6" s="212" t="s">
        <v>4</v>
      </c>
    </row>
    <row r="7" spans="1:1" ht="15" customHeight="1" x14ac:dyDescent="0.25">
      <c r="A7" s="512"/>
    </row>
    <row r="8" spans="1:1" ht="15" customHeight="1" x14ac:dyDescent="0.25">
      <c r="A8" s="212" t="s">
        <v>5</v>
      </c>
    </row>
    <row r="9" spans="1:1" ht="15" customHeight="1" x14ac:dyDescent="0.25">
      <c r="A9" s="212"/>
    </row>
    <row r="10" spans="1:1" ht="15" customHeight="1" x14ac:dyDescent="0.25">
      <c r="A10" s="212" t="s">
        <v>6</v>
      </c>
    </row>
    <row r="11" spans="1:1" ht="15" customHeight="1" x14ac:dyDescent="0.25">
      <c r="A11" s="213" t="s">
        <v>7</v>
      </c>
    </row>
    <row r="12" spans="1:1" ht="15" customHeight="1" x14ac:dyDescent="0.25">
      <c r="A12" s="513" t="s">
        <v>8</v>
      </c>
    </row>
    <row r="13" spans="1:1" ht="15" customHeight="1" x14ac:dyDescent="0.25">
      <c r="A13" s="513" t="s">
        <v>9</v>
      </c>
    </row>
    <row r="14" spans="1:1" ht="15" customHeight="1" x14ac:dyDescent="0.25">
      <c r="A14" s="513" t="s">
        <v>10</v>
      </c>
    </row>
    <row r="15" spans="1:1" ht="15" customHeight="1" x14ac:dyDescent="0.25">
      <c r="A15" s="513" t="s">
        <v>11</v>
      </c>
    </row>
    <row r="16" spans="1:1" ht="15" customHeight="1" x14ac:dyDescent="0.25">
      <c r="A16" s="513" t="s">
        <v>12</v>
      </c>
    </row>
    <row r="17" spans="1:1" ht="15" customHeight="1" x14ac:dyDescent="0.25">
      <c r="A17" s="513" t="s">
        <v>13</v>
      </c>
    </row>
    <row r="18" spans="1:1" ht="15" customHeight="1" x14ac:dyDescent="0.25">
      <c r="A18" s="513"/>
    </row>
    <row r="19" spans="1:1" ht="27" customHeight="1" x14ac:dyDescent="0.25">
      <c r="A19" s="512" t="s">
        <v>14</v>
      </c>
    </row>
    <row r="20" spans="1:1" ht="15" customHeight="1" x14ac:dyDescent="0.25">
      <c r="A20" s="512"/>
    </row>
    <row r="21" spans="1:1" ht="15" customHeight="1" x14ac:dyDescent="0.25">
      <c r="A21" s="214" t="s">
        <v>15</v>
      </c>
    </row>
    <row r="22" spans="1:1" ht="43.5" customHeight="1" thickBot="1" x14ac:dyDescent="0.3">
      <c r="A22" s="215" t="s">
        <v>16</v>
      </c>
    </row>
    <row r="23" spans="1:1" ht="15" customHeight="1" thickTop="1" x14ac:dyDescent="0.25">
      <c r="A23" s="514"/>
    </row>
    <row r="24" spans="1:1" ht="15" customHeight="1" thickBot="1" x14ac:dyDescent="0.3">
      <c r="A24" s="239" t="s">
        <v>17</v>
      </c>
    </row>
    <row r="25" spans="1:1" ht="15" customHeight="1" x14ac:dyDescent="0.25">
      <c r="A25" s="216" t="s">
        <v>18</v>
      </c>
    </row>
    <row r="26" spans="1:1" ht="63" customHeight="1" x14ac:dyDescent="0.25">
      <c r="A26" s="515" t="s">
        <v>19</v>
      </c>
    </row>
    <row r="27" spans="1:1" ht="15" customHeight="1" x14ac:dyDescent="0.25">
      <c r="A27" s="515"/>
    </row>
    <row r="28" spans="1:1" ht="41.25" customHeight="1" x14ac:dyDescent="0.25">
      <c r="A28" s="515" t="s">
        <v>20</v>
      </c>
    </row>
    <row r="29" spans="1:1" ht="15" customHeight="1" x14ac:dyDescent="0.25">
      <c r="A29" s="515"/>
    </row>
    <row r="30" spans="1:1" ht="69" customHeight="1" x14ac:dyDescent="0.25">
      <c r="A30" s="515" t="s">
        <v>21</v>
      </c>
    </row>
    <row r="31" spans="1:1" ht="15" customHeight="1" x14ac:dyDescent="0.25">
      <c r="A31" s="515"/>
    </row>
    <row r="32" spans="1:1" ht="60.75" customHeight="1" x14ac:dyDescent="0.25">
      <c r="A32" s="515" t="s">
        <v>22</v>
      </c>
    </row>
    <row r="33" spans="1:1" ht="15" customHeight="1" x14ac:dyDescent="0.25">
      <c r="A33" s="515"/>
    </row>
    <row r="34" spans="1:1" ht="50.25" customHeight="1" thickBot="1" x14ac:dyDescent="0.3">
      <c r="A34" s="217" t="s">
        <v>23</v>
      </c>
    </row>
    <row r="35" spans="1:1" ht="12" customHeight="1" x14ac:dyDescent="0.25">
      <c r="A35" s="516"/>
    </row>
    <row r="36" spans="1:1" ht="18.75" customHeight="1" x14ac:dyDescent="0.25">
      <c r="A36" s="218" t="s">
        <v>24</v>
      </c>
    </row>
    <row r="37" spans="1:1" ht="22.5" customHeight="1" x14ac:dyDescent="0.25">
      <c r="A37" s="219" t="s">
        <v>25</v>
      </c>
    </row>
    <row r="38" spans="1:1" ht="22.5" customHeight="1" x14ac:dyDescent="0.25">
      <c r="A38" s="517" t="s">
        <v>26</v>
      </c>
    </row>
    <row r="39" spans="1:1" ht="21.75" customHeight="1" thickBot="1" x14ac:dyDescent="0.3">
      <c r="A39" s="518" t="s">
        <v>27</v>
      </c>
    </row>
    <row r="40" spans="1:1" ht="15" customHeight="1" thickBot="1" x14ac:dyDescent="0.3">
      <c r="A40" s="519"/>
    </row>
    <row r="41" spans="1:1" ht="21.75" customHeight="1" x14ac:dyDescent="0.25">
      <c r="A41" s="216" t="s">
        <v>28</v>
      </c>
    </row>
    <row r="42" spans="1:1" ht="25.5" customHeight="1" x14ac:dyDescent="0.25">
      <c r="A42" s="515" t="s">
        <v>29</v>
      </c>
    </row>
    <row r="43" spans="1:1" ht="15" customHeight="1" x14ac:dyDescent="0.25">
      <c r="A43" s="515"/>
    </row>
    <row r="44" spans="1:1" ht="23.25" customHeight="1" x14ac:dyDescent="0.25">
      <c r="A44" s="515" t="s">
        <v>30</v>
      </c>
    </row>
    <row r="45" spans="1:1" ht="15" customHeight="1" x14ac:dyDescent="0.25">
      <c r="A45" s="515"/>
    </row>
    <row r="46" spans="1:1" ht="48.75" customHeight="1" x14ac:dyDescent="0.25">
      <c r="A46" s="515" t="s">
        <v>31</v>
      </c>
    </row>
    <row r="47" spans="1:1" ht="15" customHeight="1" x14ac:dyDescent="0.25">
      <c r="A47" s="515"/>
    </row>
    <row r="48" spans="1:1" ht="44.25" customHeight="1" thickBot="1" x14ac:dyDescent="0.3">
      <c r="A48" s="515" t="s">
        <v>32</v>
      </c>
    </row>
    <row r="49" spans="1:1" ht="9" customHeight="1" x14ac:dyDescent="0.25">
      <c r="A49" s="520"/>
    </row>
    <row r="50" spans="1:1" ht="15" customHeight="1" x14ac:dyDescent="0.25">
      <c r="A50" s="220" t="s">
        <v>24</v>
      </c>
    </row>
    <row r="51" spans="1:1" ht="28.5" customHeight="1" thickBot="1" x14ac:dyDescent="0.3">
      <c r="A51" s="221" t="s">
        <v>33</v>
      </c>
    </row>
    <row r="52" spans="1:1" ht="15" customHeight="1" thickBot="1" x14ac:dyDescent="0.3">
      <c r="A52" s="222"/>
    </row>
    <row r="53" spans="1:1" ht="24" customHeight="1" x14ac:dyDescent="0.25">
      <c r="A53" s="216" t="s">
        <v>34</v>
      </c>
    </row>
    <row r="54" spans="1:1" ht="77.25" customHeight="1" x14ac:dyDescent="0.25">
      <c r="A54" s="515" t="s">
        <v>35</v>
      </c>
    </row>
    <row r="55" spans="1:1" ht="15" customHeight="1" x14ac:dyDescent="0.25">
      <c r="A55" s="515"/>
    </row>
    <row r="56" spans="1:1" ht="21" customHeight="1" x14ac:dyDescent="0.25">
      <c r="A56" s="217" t="s">
        <v>36</v>
      </c>
    </row>
    <row r="57" spans="1:1" ht="15" customHeight="1" x14ac:dyDescent="0.25">
      <c r="A57" s="515"/>
    </row>
    <row r="58" spans="1:1" ht="42" customHeight="1" x14ac:dyDescent="0.25">
      <c r="A58" s="515" t="s">
        <v>37</v>
      </c>
    </row>
    <row r="59" spans="1:1" ht="15" customHeight="1" x14ac:dyDescent="0.25">
      <c r="A59" s="515"/>
    </row>
    <row r="60" spans="1:1" ht="39.75" customHeight="1" x14ac:dyDescent="0.25">
      <c r="A60" s="515" t="s">
        <v>38</v>
      </c>
    </row>
    <row r="61" spans="1:1" ht="17.25" customHeight="1" x14ac:dyDescent="0.25">
      <c r="A61" s="515"/>
    </row>
    <row r="62" spans="1:1" ht="26.25" customHeight="1" thickBot="1" x14ac:dyDescent="0.3">
      <c r="A62" s="515" t="s">
        <v>39</v>
      </c>
    </row>
    <row r="63" spans="1:1" ht="12.75" customHeight="1" x14ac:dyDescent="0.25">
      <c r="A63" s="521"/>
    </row>
    <row r="64" spans="1:1" ht="21.75" customHeight="1" x14ac:dyDescent="0.25">
      <c r="A64" s="223" t="s">
        <v>40</v>
      </c>
    </row>
    <row r="65" spans="1:1" ht="22.5" customHeight="1" x14ac:dyDescent="0.25">
      <c r="A65" s="224" t="s">
        <v>41</v>
      </c>
    </row>
    <row r="66" spans="1:1" ht="21" customHeight="1" x14ac:dyDescent="0.25">
      <c r="A66" s="224" t="s">
        <v>42</v>
      </c>
    </row>
    <row r="67" spans="1:1" ht="21" customHeight="1" x14ac:dyDescent="0.25">
      <c r="A67" s="224" t="s">
        <v>43</v>
      </c>
    </row>
    <row r="68" spans="1:1" ht="21.75" customHeight="1" thickBot="1" x14ac:dyDescent="0.3">
      <c r="A68" s="225" t="s">
        <v>44</v>
      </c>
    </row>
    <row r="69" spans="1:1" ht="15" customHeight="1" thickBot="1" x14ac:dyDescent="0.3">
      <c r="A69" s="522"/>
    </row>
    <row r="70" spans="1:1" ht="24.75" customHeight="1" x14ac:dyDescent="0.25">
      <c r="A70" s="216" t="s">
        <v>45</v>
      </c>
    </row>
    <row r="71" spans="1:1" ht="78" customHeight="1" x14ac:dyDescent="0.25">
      <c r="A71" s="515" t="s">
        <v>46</v>
      </c>
    </row>
    <row r="72" spans="1:1" ht="15" customHeight="1" x14ac:dyDescent="0.25">
      <c r="A72" s="515"/>
    </row>
    <row r="73" spans="1:1" ht="45" customHeight="1" x14ac:dyDescent="0.25">
      <c r="A73" s="515" t="s">
        <v>47</v>
      </c>
    </row>
    <row r="74" spans="1:1" ht="15" customHeight="1" x14ac:dyDescent="0.25">
      <c r="A74" s="515"/>
    </row>
    <row r="75" spans="1:1" ht="29.25" customHeight="1" thickBot="1" x14ac:dyDescent="0.3">
      <c r="A75" s="515" t="s">
        <v>48</v>
      </c>
    </row>
    <row r="76" spans="1:1" ht="15" customHeight="1" x14ac:dyDescent="0.25">
      <c r="A76" s="523"/>
    </row>
    <row r="77" spans="1:1" ht="15" customHeight="1" x14ac:dyDescent="0.25">
      <c r="A77" s="226" t="s">
        <v>40</v>
      </c>
    </row>
    <row r="78" spans="1:1" ht="15" customHeight="1" x14ac:dyDescent="0.25">
      <c r="A78" s="227" t="s">
        <v>49</v>
      </c>
    </row>
    <row r="79" spans="1:1" ht="15" customHeight="1" x14ac:dyDescent="0.25">
      <c r="A79" s="227" t="s">
        <v>50</v>
      </c>
    </row>
    <row r="80" spans="1:1" ht="15" customHeight="1" x14ac:dyDescent="0.25">
      <c r="A80" s="227" t="s">
        <v>51</v>
      </c>
    </row>
    <row r="81" spans="1:1" ht="15" customHeight="1" x14ac:dyDescent="0.25">
      <c r="A81" s="227" t="s">
        <v>52</v>
      </c>
    </row>
    <row r="82" spans="1:1" ht="15" customHeight="1" x14ac:dyDescent="0.25">
      <c r="A82" s="227" t="s">
        <v>53</v>
      </c>
    </row>
    <row r="83" spans="1:1" ht="15" customHeight="1" x14ac:dyDescent="0.25">
      <c r="A83" s="228" t="s">
        <v>54</v>
      </c>
    </row>
    <row r="84" spans="1:1" ht="15" customHeight="1" x14ac:dyDescent="0.25">
      <c r="A84" s="227" t="s">
        <v>55</v>
      </c>
    </row>
    <row r="85" spans="1:1" ht="15" customHeight="1" x14ac:dyDescent="0.25">
      <c r="A85" s="227" t="s">
        <v>25</v>
      </c>
    </row>
    <row r="86" spans="1:1" ht="15" customHeight="1" x14ac:dyDescent="0.25">
      <c r="A86" s="227" t="s">
        <v>56</v>
      </c>
    </row>
    <row r="87" spans="1:1" ht="15" customHeight="1" x14ac:dyDescent="0.25">
      <c r="A87" s="227" t="s">
        <v>57</v>
      </c>
    </row>
    <row r="88" spans="1:1" ht="15" customHeight="1" thickBot="1" x14ac:dyDescent="0.3">
      <c r="A88" s="229" t="s">
        <v>58</v>
      </c>
    </row>
    <row r="89" spans="1:1" ht="15" customHeight="1" thickBot="1" x14ac:dyDescent="0.3">
      <c r="A89" s="230"/>
    </row>
    <row r="90" spans="1:1" ht="21" customHeight="1" x14ac:dyDescent="0.25">
      <c r="A90" s="216" t="s">
        <v>59</v>
      </c>
    </row>
    <row r="91" spans="1:1" ht="21.75" customHeight="1" x14ac:dyDescent="0.25">
      <c r="A91" s="515" t="s">
        <v>60</v>
      </c>
    </row>
    <row r="92" spans="1:1" ht="15" customHeight="1" x14ac:dyDescent="0.25">
      <c r="A92" s="515"/>
    </row>
    <row r="93" spans="1:1" ht="72.75" customHeight="1" x14ac:dyDescent="0.25">
      <c r="A93" s="515" t="s">
        <v>61</v>
      </c>
    </row>
    <row r="94" spans="1:1" ht="15" customHeight="1" x14ac:dyDescent="0.25">
      <c r="A94" s="515"/>
    </row>
    <row r="95" spans="1:1" ht="28.5" customHeight="1" x14ac:dyDescent="0.25">
      <c r="A95" s="515" t="s">
        <v>62</v>
      </c>
    </row>
    <row r="96" spans="1:1" ht="15" customHeight="1" x14ac:dyDescent="0.25">
      <c r="A96" s="515"/>
    </row>
    <row r="97" spans="1:2" ht="53.25" customHeight="1" thickBot="1" x14ac:dyDescent="0.3">
      <c r="A97" s="515" t="s">
        <v>63</v>
      </c>
    </row>
    <row r="98" spans="1:2" ht="15" customHeight="1" x14ac:dyDescent="0.25">
      <c r="A98" s="521"/>
    </row>
    <row r="99" spans="1:2" ht="15" customHeight="1" x14ac:dyDescent="0.25">
      <c r="A99" s="226" t="s">
        <v>40</v>
      </c>
    </row>
    <row r="100" spans="1:2" ht="15" customHeight="1" thickBot="1" x14ac:dyDescent="0.3">
      <c r="A100" s="231" t="s">
        <v>64</v>
      </c>
    </row>
    <row r="101" spans="1:2" ht="15" customHeight="1" thickBot="1" x14ac:dyDescent="0.3">
      <c r="A101" s="519"/>
    </row>
    <row r="102" spans="1:2" ht="22.5" customHeight="1" x14ac:dyDescent="0.25">
      <c r="A102" s="216" t="s">
        <v>65</v>
      </c>
    </row>
    <row r="103" spans="1:2" ht="48.75" customHeight="1" x14ac:dyDescent="0.25">
      <c r="A103" s="515" t="s">
        <v>66</v>
      </c>
    </row>
    <row r="104" spans="1:2" ht="15" customHeight="1" x14ac:dyDescent="0.25">
      <c r="A104" s="515"/>
    </row>
    <row r="105" spans="1:2" ht="15" customHeight="1" x14ac:dyDescent="0.25">
      <c r="A105" s="241" t="s">
        <v>67</v>
      </c>
    </row>
    <row r="106" spans="1:2" ht="54.75" customHeight="1" x14ac:dyDescent="0.25">
      <c r="A106" s="515" t="s">
        <v>68</v>
      </c>
    </row>
    <row r="107" spans="1:2" ht="15" customHeight="1" x14ac:dyDescent="0.25">
      <c r="A107" s="515"/>
    </row>
    <row r="108" spans="1:2" ht="15" customHeight="1" x14ac:dyDescent="0.25">
      <c r="A108" s="241" t="s">
        <v>69</v>
      </c>
    </row>
    <row r="109" spans="1:2" ht="38.25" customHeight="1" x14ac:dyDescent="0.25">
      <c r="A109" s="242" t="s">
        <v>70</v>
      </c>
      <c r="B109" s="34"/>
    </row>
    <row r="110" spans="1:2" ht="15" customHeight="1" x14ac:dyDescent="0.25">
      <c r="A110" s="515"/>
      <c r="B110" s="35"/>
    </row>
    <row r="111" spans="1:2" ht="42.75" customHeight="1" x14ac:dyDescent="0.25">
      <c r="A111" s="515" t="s">
        <v>71</v>
      </c>
    </row>
    <row r="112" spans="1:2" ht="15" customHeight="1" x14ac:dyDescent="0.25">
      <c r="A112" s="515"/>
    </row>
    <row r="113" spans="1:1" ht="35.25" customHeight="1" x14ac:dyDescent="0.25">
      <c r="A113" s="515" t="s">
        <v>72</v>
      </c>
    </row>
    <row r="114" spans="1:1" ht="15.75" customHeight="1" x14ac:dyDescent="0.25">
      <c r="A114" s="515"/>
    </row>
    <row r="115" spans="1:1" ht="21" customHeight="1" x14ac:dyDescent="0.25">
      <c r="A115" s="515" t="s">
        <v>73</v>
      </c>
    </row>
    <row r="116" spans="1:1" ht="21" customHeight="1" x14ac:dyDescent="0.25">
      <c r="A116" s="515"/>
    </row>
    <row r="117" spans="1:1" ht="39" customHeight="1" x14ac:dyDescent="0.25">
      <c r="A117" s="515" t="s">
        <v>74</v>
      </c>
    </row>
    <row r="118" spans="1:1" ht="15" customHeight="1" x14ac:dyDescent="0.25">
      <c r="A118" s="515"/>
    </row>
    <row r="119" spans="1:1" ht="58.5" customHeight="1" x14ac:dyDescent="0.25">
      <c r="A119" s="515" t="s">
        <v>75</v>
      </c>
    </row>
    <row r="120" spans="1:1" ht="15" customHeight="1" x14ac:dyDescent="0.25">
      <c r="A120" s="515"/>
    </row>
    <row r="121" spans="1:1" ht="25.5" customHeight="1" x14ac:dyDescent="0.25">
      <c r="A121" s="217" t="s">
        <v>76</v>
      </c>
    </row>
    <row r="122" spans="1:1" ht="15" customHeight="1" x14ac:dyDescent="0.25">
      <c r="A122" s="515"/>
    </row>
    <row r="123" spans="1:1" ht="15" customHeight="1" x14ac:dyDescent="0.25">
      <c r="A123" s="240" t="s">
        <v>77</v>
      </c>
    </row>
    <row r="124" spans="1:1" ht="15" customHeight="1" x14ac:dyDescent="0.25">
      <c r="A124" s="524" t="s">
        <v>78</v>
      </c>
    </row>
    <row r="125" spans="1:1" ht="15" customHeight="1" x14ac:dyDescent="0.25">
      <c r="A125" s="524" t="s">
        <v>79</v>
      </c>
    </row>
    <row r="126" spans="1:1" ht="15" customHeight="1" x14ac:dyDescent="0.25">
      <c r="A126" s="524" t="s">
        <v>80</v>
      </c>
    </row>
    <row r="127" spans="1:1" ht="15" customHeight="1" x14ac:dyDescent="0.25">
      <c r="A127" s="524" t="s">
        <v>81</v>
      </c>
    </row>
    <row r="128" spans="1:1" ht="39.75" customHeight="1" x14ac:dyDescent="0.25">
      <c r="A128" s="525" t="s">
        <v>82</v>
      </c>
    </row>
    <row r="129" spans="1:1" ht="15" customHeight="1" x14ac:dyDescent="0.25">
      <c r="A129" s="526"/>
    </row>
    <row r="130" spans="1:1" ht="15" customHeight="1" x14ac:dyDescent="0.25">
      <c r="A130" s="241" t="s">
        <v>83</v>
      </c>
    </row>
    <row r="131" spans="1:1" ht="66" customHeight="1" x14ac:dyDescent="0.25">
      <c r="A131" s="515" t="s">
        <v>84</v>
      </c>
    </row>
    <row r="132" spans="1:1" ht="16.5" customHeight="1" x14ac:dyDescent="0.25">
      <c r="A132" s="515"/>
    </row>
    <row r="133" spans="1:1" ht="23.25" customHeight="1" x14ac:dyDescent="0.25">
      <c r="A133" s="515" t="s">
        <v>85</v>
      </c>
    </row>
    <row r="134" spans="1:1" ht="15" customHeight="1" x14ac:dyDescent="0.25">
      <c r="A134" s="515"/>
    </row>
    <row r="135" spans="1:1" ht="15" customHeight="1" x14ac:dyDescent="0.25">
      <c r="A135" s="240" t="s">
        <v>86</v>
      </c>
    </row>
    <row r="136" spans="1:1" ht="15" customHeight="1" x14ac:dyDescent="0.25">
      <c r="A136" s="524" t="s">
        <v>87</v>
      </c>
    </row>
    <row r="137" spans="1:1" ht="15" customHeight="1" x14ac:dyDescent="0.25">
      <c r="A137" s="524" t="s">
        <v>88</v>
      </c>
    </row>
    <row r="138" spans="1:1" ht="15" customHeight="1" x14ac:dyDescent="0.25">
      <c r="A138" s="524" t="s">
        <v>89</v>
      </c>
    </row>
    <row r="139" spans="1:1" ht="15" customHeight="1" x14ac:dyDescent="0.25">
      <c r="A139" s="524" t="s">
        <v>90</v>
      </c>
    </row>
    <row r="140" spans="1:1" ht="15" customHeight="1" x14ac:dyDescent="0.25">
      <c r="A140" s="524" t="s">
        <v>91</v>
      </c>
    </row>
    <row r="141" spans="1:1" ht="15" customHeight="1" x14ac:dyDescent="0.25">
      <c r="A141" s="526"/>
    </row>
    <row r="142" spans="1:1" ht="15" customHeight="1" x14ac:dyDescent="0.25">
      <c r="A142" s="217" t="s">
        <v>92</v>
      </c>
    </row>
    <row r="143" spans="1:1" ht="15" customHeight="1" x14ac:dyDescent="0.25">
      <c r="A143" s="515"/>
    </row>
    <row r="144" spans="1:1" ht="15" customHeight="1" x14ac:dyDescent="0.25">
      <c r="A144" s="241" t="s">
        <v>93</v>
      </c>
    </row>
    <row r="145" spans="1:2" ht="42.75" customHeight="1" x14ac:dyDescent="0.25">
      <c r="A145" s="515" t="s">
        <v>94</v>
      </c>
      <c r="B145" s="34"/>
    </row>
    <row r="146" spans="1:2" ht="15" customHeight="1" x14ac:dyDescent="0.25">
      <c r="A146" s="515"/>
      <c r="B146" s="34"/>
    </row>
    <row r="147" spans="1:2" ht="26.25" customHeight="1" x14ac:dyDescent="0.25">
      <c r="A147" s="515" t="s">
        <v>95</v>
      </c>
    </row>
    <row r="148" spans="1:2" ht="15" customHeight="1" x14ac:dyDescent="0.25">
      <c r="A148" s="515"/>
    </row>
    <row r="149" spans="1:2" ht="24" customHeight="1" thickBot="1" x14ac:dyDescent="0.3">
      <c r="A149" s="515" t="s">
        <v>96</v>
      </c>
    </row>
    <row r="150" spans="1:2" ht="15" customHeight="1" x14ac:dyDescent="0.25">
      <c r="A150" s="523"/>
    </row>
    <row r="151" spans="1:2" ht="21.75" customHeight="1" x14ac:dyDescent="0.25">
      <c r="A151" s="232" t="s">
        <v>97</v>
      </c>
    </row>
    <row r="152" spans="1:2" ht="22.5" customHeight="1" x14ac:dyDescent="0.25">
      <c r="A152" s="227" t="s">
        <v>98</v>
      </c>
    </row>
    <row r="153" spans="1:2" ht="18.75" customHeight="1" x14ac:dyDescent="0.25">
      <c r="A153" s="227" t="s">
        <v>99</v>
      </c>
    </row>
    <row r="154" spans="1:2" ht="19.5" customHeight="1" x14ac:dyDescent="0.25">
      <c r="A154" s="227" t="s">
        <v>100</v>
      </c>
    </row>
    <row r="155" spans="1:2" ht="21" customHeight="1" x14ac:dyDescent="0.25">
      <c r="A155" s="227" t="s">
        <v>101</v>
      </c>
    </row>
    <row r="156" spans="1:2" ht="21.75" customHeight="1" x14ac:dyDescent="0.25">
      <c r="A156" s="227" t="s">
        <v>102</v>
      </c>
    </row>
    <row r="157" spans="1:2" ht="18" customHeight="1" x14ac:dyDescent="0.25">
      <c r="A157" s="227" t="s">
        <v>103</v>
      </c>
    </row>
    <row r="158" spans="1:2" ht="19.5" customHeight="1" x14ac:dyDescent="0.25">
      <c r="A158" s="227" t="s">
        <v>104</v>
      </c>
    </row>
    <row r="159" spans="1:2" ht="18.75" customHeight="1" thickBot="1" x14ac:dyDescent="0.3">
      <c r="A159" s="229" t="s">
        <v>105</v>
      </c>
    </row>
    <row r="160" spans="1:2" ht="15" customHeight="1" thickBot="1" x14ac:dyDescent="0.3">
      <c r="A160" s="522"/>
    </row>
    <row r="161" spans="1:1" ht="24.75" customHeight="1" x14ac:dyDescent="0.25">
      <c r="A161" s="216" t="s">
        <v>106</v>
      </c>
    </row>
    <row r="162" spans="1:1" ht="68.25" customHeight="1" x14ac:dyDescent="0.25">
      <c r="A162" s="515" t="s">
        <v>107</v>
      </c>
    </row>
    <row r="163" spans="1:1" ht="15" customHeight="1" x14ac:dyDescent="0.25">
      <c r="A163" s="521"/>
    </row>
    <row r="164" spans="1:1" ht="24" customHeight="1" x14ac:dyDescent="0.25">
      <c r="A164" s="232" t="s">
        <v>97</v>
      </c>
    </row>
    <row r="165" spans="1:1" ht="17.25" customHeight="1" x14ac:dyDescent="0.25">
      <c r="A165" s="227" t="s">
        <v>108</v>
      </c>
    </row>
    <row r="166" spans="1:1" ht="19.5" customHeight="1" x14ac:dyDescent="0.25">
      <c r="A166" s="228" t="s">
        <v>109</v>
      </c>
    </row>
    <row r="167" spans="1:1" ht="21.75" customHeight="1" x14ac:dyDescent="0.25">
      <c r="A167" s="228" t="s">
        <v>110</v>
      </c>
    </row>
    <row r="168" spans="1:1" ht="21" customHeight="1" x14ac:dyDescent="0.25">
      <c r="A168" s="228" t="s">
        <v>111</v>
      </c>
    </row>
    <row r="169" spans="1:1" ht="19.5" customHeight="1" x14ac:dyDescent="0.25">
      <c r="A169" s="228" t="s">
        <v>57</v>
      </c>
    </row>
    <row r="170" spans="1:1" ht="15" customHeight="1" thickBot="1" x14ac:dyDescent="0.3">
      <c r="A170" s="519"/>
    </row>
    <row r="171" spans="1:1" ht="25.5" customHeight="1" x14ac:dyDescent="0.25">
      <c r="A171" s="233" t="s">
        <v>112</v>
      </c>
    </row>
    <row r="172" spans="1:1" ht="55.5" customHeight="1" x14ac:dyDescent="0.25">
      <c r="A172" s="509" t="s">
        <v>113</v>
      </c>
    </row>
    <row r="173" spans="1:1" ht="15" customHeight="1" x14ac:dyDescent="0.25">
      <c r="A173" s="515"/>
    </row>
    <row r="174" spans="1:1" ht="68.25" customHeight="1" x14ac:dyDescent="0.25">
      <c r="A174" s="527" t="s">
        <v>114</v>
      </c>
    </row>
    <row r="175" spans="1:1" ht="15" customHeight="1" x14ac:dyDescent="0.25">
      <c r="A175" s="515"/>
    </row>
    <row r="176" spans="1:1" ht="40.5" customHeight="1" thickBot="1" x14ac:dyDescent="0.3">
      <c r="A176" s="243" t="s">
        <v>115</v>
      </c>
    </row>
    <row r="177" spans="1:1" ht="15" customHeight="1" thickBot="1" x14ac:dyDescent="0.3">
      <c r="A177" s="519"/>
    </row>
    <row r="178" spans="1:1" ht="15" customHeight="1" x14ac:dyDescent="0.25">
      <c r="A178" s="233" t="s">
        <v>116</v>
      </c>
    </row>
    <row r="179" spans="1:1" ht="33.75" customHeight="1" x14ac:dyDescent="0.25">
      <c r="A179" s="515" t="s">
        <v>117</v>
      </c>
    </row>
    <row r="180" spans="1:1" ht="15" customHeight="1" x14ac:dyDescent="0.25">
      <c r="A180" s="515"/>
    </row>
    <row r="181" spans="1:1" ht="15" customHeight="1" x14ac:dyDescent="0.25">
      <c r="A181" s="234" t="s">
        <v>118</v>
      </c>
    </row>
    <row r="182" spans="1:1" ht="27" customHeight="1" x14ac:dyDescent="0.25">
      <c r="A182" s="524" t="s">
        <v>119</v>
      </c>
    </row>
    <row r="183" spans="1:1" ht="23.25" customHeight="1" x14ac:dyDescent="0.25">
      <c r="A183" s="524" t="s">
        <v>120</v>
      </c>
    </row>
    <row r="184" spans="1:1" ht="24" customHeight="1" x14ac:dyDescent="0.25">
      <c r="A184" s="524" t="s">
        <v>121</v>
      </c>
    </row>
    <row r="185" spans="1:1" ht="41.25" customHeight="1" x14ac:dyDescent="0.25">
      <c r="A185" s="525" t="s">
        <v>122</v>
      </c>
    </row>
    <row r="186" spans="1:1" ht="72.75" customHeight="1" thickBot="1" x14ac:dyDescent="0.3">
      <c r="A186" s="528" t="s">
        <v>123</v>
      </c>
    </row>
    <row r="187" spans="1:1" ht="15" customHeight="1" thickBot="1" x14ac:dyDescent="0.3">
      <c r="A187" s="522"/>
    </row>
    <row r="188" spans="1:1" ht="22.5" customHeight="1" x14ac:dyDescent="0.25">
      <c r="A188" s="233" t="s">
        <v>124</v>
      </c>
    </row>
    <row r="189" spans="1:1" ht="36.75" customHeight="1" x14ac:dyDescent="0.25">
      <c r="A189" s="515" t="s">
        <v>125</v>
      </c>
    </row>
    <row r="190" spans="1:1" ht="15" customHeight="1" x14ac:dyDescent="0.25">
      <c r="A190" s="515"/>
    </row>
    <row r="191" spans="1:1" ht="15" customHeight="1" x14ac:dyDescent="0.25">
      <c r="A191" s="515" t="s">
        <v>126</v>
      </c>
    </row>
    <row r="192" spans="1:1" ht="15" customHeight="1" x14ac:dyDescent="0.25">
      <c r="A192" s="515"/>
    </row>
    <row r="193" spans="1:1" ht="15" customHeight="1" x14ac:dyDescent="0.25">
      <c r="A193" s="515" t="s">
        <v>127</v>
      </c>
    </row>
    <row r="194" spans="1:1" ht="15" customHeight="1" x14ac:dyDescent="0.25">
      <c r="A194" s="515"/>
    </row>
    <row r="195" spans="1:1" ht="15" customHeight="1" x14ac:dyDescent="0.25">
      <c r="A195" s="515" t="s">
        <v>128</v>
      </c>
    </row>
    <row r="196" spans="1:1" ht="15" customHeight="1" x14ac:dyDescent="0.25">
      <c r="A196" s="515"/>
    </row>
    <row r="197" spans="1:1" ht="27" customHeight="1" x14ac:dyDescent="0.25">
      <c r="A197" s="515" t="s">
        <v>129</v>
      </c>
    </row>
    <row r="198" spans="1:1" ht="15" customHeight="1" x14ac:dyDescent="0.25">
      <c r="A198" s="515"/>
    </row>
    <row r="199" spans="1:1" ht="15" customHeight="1" thickBot="1" x14ac:dyDescent="0.3">
      <c r="A199" s="529" t="s">
        <v>130</v>
      </c>
    </row>
    <row r="200" spans="1:1" ht="15" customHeight="1" x14ac:dyDescent="0.25">
      <c r="A200" s="530"/>
    </row>
    <row r="201" spans="1:1" ht="15" customHeight="1" x14ac:dyDescent="0.25">
      <c r="A201" s="530"/>
    </row>
    <row r="202" spans="1:1" ht="15" customHeight="1" x14ac:dyDescent="0.25">
      <c r="A202" s="235" t="s">
        <v>131</v>
      </c>
    </row>
    <row r="203" spans="1:1" ht="15" customHeight="1" x14ac:dyDescent="0.25">
      <c r="A203" s="510" t="s">
        <v>132</v>
      </c>
    </row>
    <row r="204" spans="1:1" ht="15" customHeight="1" x14ac:dyDescent="0.25">
      <c r="A204" s="531" t="s">
        <v>133</v>
      </c>
    </row>
    <row r="205" spans="1:1" ht="15" customHeight="1" x14ac:dyDescent="0.25">
      <c r="A205" s="531" t="s">
        <v>134</v>
      </c>
    </row>
    <row r="206" spans="1:1" ht="15" customHeight="1" x14ac:dyDescent="0.25">
      <c r="A206" s="510"/>
    </row>
    <row r="207" spans="1:1" ht="15" customHeight="1" x14ac:dyDescent="0.25">
      <c r="A207" s="510" t="s">
        <v>135</v>
      </c>
    </row>
    <row r="208" spans="1:1" ht="15" customHeight="1" x14ac:dyDescent="0.25">
      <c r="A208" s="531" t="s">
        <v>136</v>
      </c>
    </row>
    <row r="209" spans="1:1" ht="15" customHeight="1" x14ac:dyDescent="0.25">
      <c r="A209" s="531" t="s">
        <v>137</v>
      </c>
    </row>
    <row r="210" spans="1:1" ht="15" customHeight="1" x14ac:dyDescent="0.25">
      <c r="A210" s="531" t="s">
        <v>138</v>
      </c>
    </row>
    <row r="211" spans="1:1" ht="15" customHeight="1" x14ac:dyDescent="0.25">
      <c r="A211" s="510"/>
    </row>
    <row r="212" spans="1:1" ht="15" customHeight="1" x14ac:dyDescent="0.25">
      <c r="A212" s="236" t="s">
        <v>139</v>
      </c>
    </row>
    <row r="213" spans="1:1" ht="15" customHeight="1" x14ac:dyDescent="0.25">
      <c r="A213" s="510"/>
    </row>
    <row r="214" spans="1:1" ht="15" customHeight="1" x14ac:dyDescent="0.25">
      <c r="A214" s="236" t="s">
        <v>140</v>
      </c>
    </row>
    <row r="215" spans="1:1" ht="15" customHeight="1" x14ac:dyDescent="0.25">
      <c r="A215" s="510" t="s">
        <v>141</v>
      </c>
    </row>
    <row r="216" spans="1:1" ht="15" customHeight="1" x14ac:dyDescent="0.25">
      <c r="A216" s="237" t="s">
        <v>142</v>
      </c>
    </row>
    <row r="217" spans="1:1" ht="15" customHeight="1" x14ac:dyDescent="0.25">
      <c r="A217" s="237" t="s">
        <v>143</v>
      </c>
    </row>
    <row r="218" spans="1:1" ht="15" customHeight="1" x14ac:dyDescent="0.25">
      <c r="A218" s="532"/>
    </row>
    <row r="219" spans="1:1" ht="15" customHeight="1" x14ac:dyDescent="0.25">
      <c r="A219" s="36"/>
    </row>
    <row r="220" spans="1:1" ht="15" customHeight="1" x14ac:dyDescent="0.25">
      <c r="A220" s="36"/>
    </row>
    <row r="221" spans="1:1" ht="15" customHeight="1" x14ac:dyDescent="0.25">
      <c r="A221" s="36"/>
    </row>
    <row r="222" spans="1:1" ht="15" customHeight="1" x14ac:dyDescent="0.25">
      <c r="A222" s="36"/>
    </row>
    <row r="223" spans="1:1" ht="15" customHeight="1" x14ac:dyDescent="0.25">
      <c r="A223" s="36"/>
    </row>
    <row r="224" spans="1:1" ht="15" customHeight="1" x14ac:dyDescent="0.25">
      <c r="A224" s="36"/>
    </row>
    <row r="225" spans="1:1" ht="15" customHeight="1" x14ac:dyDescent="0.25">
      <c r="A225" s="36"/>
    </row>
    <row r="226" spans="1:1" ht="15" customHeight="1" x14ac:dyDescent="0.25">
      <c r="A226" s="36"/>
    </row>
    <row r="227" spans="1:1" ht="15" customHeight="1" x14ac:dyDescent="0.25">
      <c r="A227" s="36"/>
    </row>
    <row r="228" spans="1:1" ht="15" customHeight="1" x14ac:dyDescent="0.25">
      <c r="A228" s="36"/>
    </row>
    <row r="229" spans="1:1" ht="15" customHeight="1" x14ac:dyDescent="0.25">
      <c r="A229" s="36"/>
    </row>
    <row r="230" spans="1:1" ht="15" customHeight="1" x14ac:dyDescent="0.25">
      <c r="A230" s="36"/>
    </row>
    <row r="231" spans="1:1" ht="15" customHeight="1" x14ac:dyDescent="0.25">
      <c r="A231" s="36"/>
    </row>
    <row r="232" spans="1:1" ht="15" customHeight="1" x14ac:dyDescent="0.25">
      <c r="A232" s="36"/>
    </row>
    <row r="233" spans="1:1" ht="15" customHeight="1" x14ac:dyDescent="0.25">
      <c r="A233" s="36"/>
    </row>
    <row r="234" spans="1:1" ht="15" customHeight="1" x14ac:dyDescent="0.25">
      <c r="A234" s="36"/>
    </row>
    <row r="235" spans="1:1" ht="15" customHeight="1" x14ac:dyDescent="0.25">
      <c r="A235" s="36"/>
    </row>
    <row r="236" spans="1:1" ht="15" customHeight="1" x14ac:dyDescent="0.25">
      <c r="A236" s="36"/>
    </row>
    <row r="237" spans="1:1" ht="15" customHeight="1" x14ac:dyDescent="0.25">
      <c r="A237" s="36"/>
    </row>
    <row r="238" spans="1:1" ht="15" customHeight="1" x14ac:dyDescent="0.25">
      <c r="A238" s="36"/>
    </row>
    <row r="239" spans="1:1" ht="15" customHeight="1" x14ac:dyDescent="0.25">
      <c r="A239" s="36"/>
    </row>
    <row r="240" spans="1:1" ht="15" customHeight="1" x14ac:dyDescent="0.25">
      <c r="A240" s="36"/>
    </row>
    <row r="241" spans="1:1" ht="15" customHeight="1" x14ac:dyDescent="0.25">
      <c r="A241" s="36"/>
    </row>
    <row r="242" spans="1:1" ht="15" customHeight="1" x14ac:dyDescent="0.25">
      <c r="A242" s="36"/>
    </row>
    <row r="243" spans="1:1" ht="15" customHeight="1" x14ac:dyDescent="0.25">
      <c r="A243" s="36"/>
    </row>
    <row r="244" spans="1:1" ht="15" customHeight="1" x14ac:dyDescent="0.25">
      <c r="A244" s="36"/>
    </row>
    <row r="245" spans="1:1" ht="15" customHeight="1" x14ac:dyDescent="0.25">
      <c r="A245" s="36"/>
    </row>
    <row r="246" spans="1:1" ht="15" customHeight="1" x14ac:dyDescent="0.25">
      <c r="A246" s="36"/>
    </row>
    <row r="247" spans="1:1" ht="15" customHeight="1" x14ac:dyDescent="0.25">
      <c r="A247" s="36"/>
    </row>
    <row r="248" spans="1:1" ht="15" customHeight="1" x14ac:dyDescent="0.25">
      <c r="A248" s="36"/>
    </row>
    <row r="249" spans="1:1" ht="15" customHeight="1" x14ac:dyDescent="0.25">
      <c r="A249" s="36"/>
    </row>
    <row r="250" spans="1:1" ht="15" customHeight="1" x14ac:dyDescent="0.25">
      <c r="A250" s="36"/>
    </row>
    <row r="251" spans="1:1" ht="15" customHeight="1" x14ac:dyDescent="0.25">
      <c r="A251" s="36"/>
    </row>
    <row r="252" spans="1:1" ht="15" customHeight="1" x14ac:dyDescent="0.25">
      <c r="A252" s="36"/>
    </row>
    <row r="253" spans="1:1" ht="15" customHeight="1" x14ac:dyDescent="0.25">
      <c r="A253" s="36"/>
    </row>
    <row r="254" spans="1:1" ht="15" customHeight="1" x14ac:dyDescent="0.25">
      <c r="A254" s="36"/>
    </row>
    <row r="255" spans="1:1" ht="15" customHeight="1" x14ac:dyDescent="0.25">
      <c r="A255" s="36"/>
    </row>
    <row r="256" spans="1:1" ht="15" customHeight="1" x14ac:dyDescent="0.25">
      <c r="A256" s="36"/>
    </row>
    <row r="257" spans="1:1" ht="15" customHeight="1" x14ac:dyDescent="0.25">
      <c r="A257" s="36"/>
    </row>
    <row r="258" spans="1:1" ht="15" customHeight="1" x14ac:dyDescent="0.25">
      <c r="A258" s="36"/>
    </row>
    <row r="259" spans="1:1" ht="15" customHeight="1" x14ac:dyDescent="0.25">
      <c r="A259" s="36"/>
    </row>
    <row r="260" spans="1:1" ht="15" customHeight="1" x14ac:dyDescent="0.25">
      <c r="A260" s="36"/>
    </row>
    <row r="261" spans="1:1" ht="15" customHeight="1" x14ac:dyDescent="0.25">
      <c r="A261" s="36"/>
    </row>
    <row r="262" spans="1:1" ht="15" customHeight="1" x14ac:dyDescent="0.25">
      <c r="A262" s="36"/>
    </row>
    <row r="263" spans="1:1" ht="15" customHeight="1" x14ac:dyDescent="0.25">
      <c r="A263" s="36"/>
    </row>
    <row r="264" spans="1:1" ht="15" customHeight="1" x14ac:dyDescent="0.25">
      <c r="A264" s="36"/>
    </row>
    <row r="265" spans="1:1" ht="15" customHeight="1" x14ac:dyDescent="0.25">
      <c r="A265" s="36"/>
    </row>
    <row r="266" spans="1:1" x14ac:dyDescent="0.25">
      <c r="A266" s="36"/>
    </row>
  </sheetData>
  <hyperlinks>
    <hyperlink ref="A65" r:id="rId1" display="https://www.gsa.gov/policy-regulations/policy/travel-management-policy/fly-america-act" xr:uid="{43A4EDCB-4B1B-463C-9760-2EFAAF0823F9}"/>
    <hyperlink ref="A66" r:id="rId2" display="https://aoprals.state.gov/web920/per_diem.asp" xr:uid="{87B15DAE-F9A4-40D7-AAE4-B88EB47E9326}"/>
    <hyperlink ref="A67" r:id="rId3" display="https://www.gsa.gov/travel-resources" xr:uid="{5DD058F2-D7A3-4D3A-B722-2A2E8EEE55E9}"/>
    <hyperlink ref="A216" r:id="rId4" display="https://www.ecfr.gov/current/title-2/subtitle-A/chapter-II/part-200" xr:uid="{D547C50A-0E93-4849-9C03-251F887BC69E}"/>
    <hyperlink ref="A217" r:id="rId5" display="https://www.ecfr.gov/current/title-2/subtitle-B/chapter-VI" xr:uid="{E600B176-4EE8-48E4-9E73-0D71DC476408}"/>
  </hyperlinks>
  <pageMargins left="0.25" right="0.25" top="0.25" bottom="0.25" header="0.05" footer="0.05"/>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D20"/>
  <sheetViews>
    <sheetView view="pageBreakPreview" zoomScaleNormal="100" zoomScaleSheetLayoutView="100" workbookViewId="0">
      <selection activeCell="L1" sqref="L1"/>
    </sheetView>
  </sheetViews>
  <sheetFormatPr defaultColWidth="9.140625" defaultRowHeight="18.75" x14ac:dyDescent="0.3"/>
  <cols>
    <col min="1" max="1" width="3.140625" style="6" customWidth="1"/>
    <col min="2" max="2" width="0.85546875" style="6" customWidth="1"/>
    <col min="3" max="3" width="26.28515625" style="1" customWidth="1"/>
    <col min="4" max="4" width="19.7109375" style="1" customWidth="1"/>
    <col min="5" max="5" width="21.7109375" style="1" customWidth="1"/>
    <col min="6" max="6" width="23.42578125" style="1" customWidth="1"/>
    <col min="7" max="7" width="16.28515625" style="1" customWidth="1"/>
    <col min="8" max="8" width="5.28515625" style="1" customWidth="1"/>
    <col min="9" max="16384" width="9.140625" style="1"/>
  </cols>
  <sheetData>
    <row r="1" spans="1:12" x14ac:dyDescent="0.3">
      <c r="A1" s="552" t="s">
        <v>144</v>
      </c>
      <c r="B1" s="552"/>
      <c r="C1" s="552"/>
      <c r="D1" s="552"/>
      <c r="E1" s="552"/>
      <c r="F1" s="552"/>
      <c r="G1" s="7"/>
      <c r="L1" s="38"/>
    </row>
    <row r="2" spans="1:12" x14ac:dyDescent="0.3">
      <c r="A2" s="553" t="s">
        <v>145</v>
      </c>
      <c r="B2" s="553"/>
      <c r="C2" s="553"/>
      <c r="D2" s="553"/>
      <c r="E2" s="553"/>
      <c r="F2" s="553"/>
      <c r="G2" s="8"/>
    </row>
    <row r="3" spans="1:12" x14ac:dyDescent="0.3">
      <c r="A3" s="553" t="s">
        <v>146</v>
      </c>
      <c r="B3" s="553"/>
      <c r="C3" s="553"/>
      <c r="D3" s="553"/>
      <c r="E3" s="553"/>
      <c r="F3" s="553"/>
      <c r="G3" s="8"/>
    </row>
    <row r="4" spans="1:12" x14ac:dyDescent="0.3">
      <c r="A4" s="554" t="s">
        <v>147</v>
      </c>
      <c r="B4" s="554"/>
      <c r="C4" s="554"/>
      <c r="D4" s="554"/>
      <c r="E4" s="554"/>
      <c r="F4" s="554"/>
      <c r="G4" s="8"/>
    </row>
    <row r="5" spans="1:12" ht="15" customHeight="1" x14ac:dyDescent="0.3">
      <c r="A5" s="555" t="s">
        <v>148</v>
      </c>
      <c r="B5" s="555"/>
      <c r="C5" s="555"/>
      <c r="D5" s="555" t="s">
        <v>149</v>
      </c>
      <c r="E5" s="556" t="s">
        <v>150</v>
      </c>
      <c r="F5" s="556" t="s">
        <v>151</v>
      </c>
    </row>
    <row r="6" spans="1:12" x14ac:dyDescent="0.3">
      <c r="A6" s="555"/>
      <c r="B6" s="555"/>
      <c r="C6" s="555"/>
      <c r="D6" s="556"/>
      <c r="E6" s="557"/>
      <c r="F6" s="557"/>
    </row>
    <row r="7" spans="1:12" s="13" customFormat="1" x14ac:dyDescent="0.25">
      <c r="A7" s="9" t="s">
        <v>152</v>
      </c>
      <c r="B7" s="10"/>
      <c r="C7" s="11" t="s">
        <v>153</v>
      </c>
      <c r="D7" s="12">
        <f>'3. Detailed Budget Template'!S15</f>
        <v>15600</v>
      </c>
      <c r="E7" s="12">
        <f>'3. Detailed Budget Template'!T15</f>
        <v>100</v>
      </c>
      <c r="F7" s="12">
        <f>'3. Detailed Budget Template'!U15</f>
        <v>15700</v>
      </c>
    </row>
    <row r="8" spans="1:12" s="13" customFormat="1" x14ac:dyDescent="0.25">
      <c r="A8" s="14" t="s">
        <v>154</v>
      </c>
      <c r="B8" s="15"/>
      <c r="C8" s="16" t="s">
        <v>155</v>
      </c>
      <c r="D8" s="12">
        <f>'3. Detailed Budget Template'!S18</f>
        <v>0</v>
      </c>
      <c r="E8" s="12">
        <f>'3. Detailed Budget Template'!T19</f>
        <v>0</v>
      </c>
      <c r="F8" s="12">
        <f>'3. Detailed Budget Template'!U19</f>
        <v>732.00000000000011</v>
      </c>
    </row>
    <row r="9" spans="1:12" ht="15.75" customHeight="1" x14ac:dyDescent="0.3">
      <c r="A9" s="14" t="s">
        <v>156</v>
      </c>
      <c r="B9" s="15"/>
      <c r="C9" s="16" t="s">
        <v>157</v>
      </c>
      <c r="D9" s="12">
        <f>'3. Detailed Budget Template'!S36</f>
        <v>2500</v>
      </c>
      <c r="E9" s="12">
        <f>'3. Detailed Budget Template'!T36</f>
        <v>0</v>
      </c>
      <c r="F9" s="12">
        <f>'3. Detailed Budget Template'!U36</f>
        <v>2500</v>
      </c>
    </row>
    <row r="10" spans="1:12" ht="17.25" customHeight="1" x14ac:dyDescent="0.3">
      <c r="A10" s="14" t="s">
        <v>158</v>
      </c>
      <c r="B10" s="15"/>
      <c r="C10" s="16" t="s">
        <v>159</v>
      </c>
      <c r="D10" s="12">
        <f>'3. Detailed Budget Template'!S45</f>
        <v>178100</v>
      </c>
      <c r="E10" s="12">
        <f>'3. Detailed Budget Template'!T45</f>
        <v>0</v>
      </c>
      <c r="F10" s="12">
        <f>'3. Detailed Budget Template'!U45</f>
        <v>178100</v>
      </c>
    </row>
    <row r="11" spans="1:12" x14ac:dyDescent="0.3">
      <c r="A11" s="14" t="s">
        <v>160</v>
      </c>
      <c r="B11" s="15"/>
      <c r="C11" s="16" t="s">
        <v>161</v>
      </c>
      <c r="D11" s="12">
        <f>'3. Detailed Budget Template'!S52</f>
        <v>3430</v>
      </c>
      <c r="E11" s="12">
        <f>'3. Detailed Budget Template'!T52</f>
        <v>0</v>
      </c>
      <c r="F11" s="12">
        <f>'3. Detailed Budget Template'!U52</f>
        <v>3430</v>
      </c>
    </row>
    <row r="12" spans="1:12" x14ac:dyDescent="0.3">
      <c r="A12" s="17" t="s">
        <v>162</v>
      </c>
      <c r="B12" s="18"/>
      <c r="C12" s="19" t="s">
        <v>163</v>
      </c>
      <c r="D12" s="12">
        <f>'3. Detailed Budget Template'!S60</f>
        <v>101619</v>
      </c>
      <c r="E12" s="12">
        <f>'3. Detailed Budget Template'!T60</f>
        <v>0</v>
      </c>
      <c r="F12" s="12">
        <f>'3. Detailed Budget Template'!U60</f>
        <v>101619</v>
      </c>
    </row>
    <row r="13" spans="1:12" ht="16.5" customHeight="1" x14ac:dyDescent="0.3">
      <c r="A13" s="9" t="s">
        <v>164</v>
      </c>
      <c r="B13" s="20"/>
      <c r="C13" s="11" t="s">
        <v>165</v>
      </c>
      <c r="D13" s="12">
        <f>'3. Detailed Budget Template'!S63</f>
        <v>0</v>
      </c>
      <c r="E13" s="12">
        <f>'3. Detailed Budget Template'!T63</f>
        <v>0</v>
      </c>
      <c r="F13" s="21">
        <f>'3. Detailed Budget Template'!U63</f>
        <v>0</v>
      </c>
    </row>
    <row r="14" spans="1:12" x14ac:dyDescent="0.3">
      <c r="A14" s="9" t="s">
        <v>166</v>
      </c>
      <c r="B14" s="20"/>
      <c r="C14" s="11" t="s">
        <v>167</v>
      </c>
      <c r="D14" s="12">
        <f>'3. Detailed Budget Template'!S68</f>
        <v>1501.61</v>
      </c>
      <c r="E14" s="21">
        <f>'3. Detailed Budget Template'!T68</f>
        <v>0</v>
      </c>
      <c r="F14" s="12">
        <f>'3. Detailed Budget Template'!U68</f>
        <v>1501.61</v>
      </c>
    </row>
    <row r="15" spans="1:12" x14ac:dyDescent="0.3">
      <c r="A15" s="9" t="s">
        <v>168</v>
      </c>
      <c r="B15" s="20"/>
      <c r="C15" s="22" t="s">
        <v>169</v>
      </c>
      <c r="D15" s="12">
        <f>'3. Detailed Budget Template'!S69</f>
        <v>303482.61</v>
      </c>
      <c r="E15" s="12">
        <f>'3. Detailed Budget Template'!T69</f>
        <v>100</v>
      </c>
      <c r="F15" s="12">
        <f>'3. Detailed Budget Template'!U69</f>
        <v>303582.61</v>
      </c>
    </row>
    <row r="16" spans="1:12" x14ac:dyDescent="0.3">
      <c r="A16" s="17" t="s">
        <v>170</v>
      </c>
      <c r="B16" s="18"/>
      <c r="C16" s="19" t="s">
        <v>171</v>
      </c>
      <c r="D16" s="12">
        <f>'3. Detailed Budget Template'!S70</f>
        <v>45522.391499999998</v>
      </c>
      <c r="E16" s="12">
        <f>'3. Detailed Budget Template'!T70</f>
        <v>0</v>
      </c>
      <c r="F16" s="12">
        <f>'3. Detailed Budget Template'!U70</f>
        <v>45522.391499999998</v>
      </c>
    </row>
    <row r="17" spans="1:134" s="5" customFormat="1" x14ac:dyDescent="0.3">
      <c r="A17" s="2" t="s">
        <v>172</v>
      </c>
      <c r="B17" s="4"/>
      <c r="C17" s="3" t="s">
        <v>173</v>
      </c>
      <c r="D17" s="23">
        <f>'3. Detailed Budget Template'!S71</f>
        <v>349005.00150000001</v>
      </c>
      <c r="E17" s="23">
        <f>'3. Detailed Budget Template'!T71</f>
        <v>100</v>
      </c>
      <c r="F17" s="23">
        <f>'3. Detailed Budget Template'!U71</f>
        <v>349105.00150000001</v>
      </c>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row>
    <row r="18" spans="1:134" ht="12" customHeight="1" x14ac:dyDescent="0.3"/>
    <row r="19" spans="1:134" ht="15.75" customHeight="1" x14ac:dyDescent="0.3">
      <c r="A19" s="551" t="s">
        <v>174</v>
      </c>
      <c r="B19" s="551"/>
      <c r="C19" s="551"/>
      <c r="D19" s="551"/>
      <c r="E19" s="551"/>
      <c r="F19" s="551"/>
      <c r="G19" s="24"/>
    </row>
    <row r="20" spans="1:134" ht="15" customHeight="1" x14ac:dyDescent="0.3">
      <c r="A20" s="24"/>
      <c r="B20" s="24"/>
      <c r="C20" s="24"/>
      <c r="D20" s="24"/>
      <c r="E20" s="24"/>
      <c r="F20" s="24"/>
      <c r="G20" s="24"/>
    </row>
  </sheetData>
  <mergeCells count="9">
    <mergeCell ref="A19:F19"/>
    <mergeCell ref="A1:F1"/>
    <mergeCell ref="A2:F2"/>
    <mergeCell ref="A3:F3"/>
    <mergeCell ref="A4:F4"/>
    <mergeCell ref="A5:C6"/>
    <mergeCell ref="D5:D6"/>
    <mergeCell ref="E5:E6"/>
    <mergeCell ref="F5:F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E72"/>
  <sheetViews>
    <sheetView view="pageBreakPreview" topLeftCell="A23" zoomScale="90" zoomScaleNormal="100" zoomScaleSheetLayoutView="90" workbookViewId="0">
      <selection activeCell="C49" sqref="C49"/>
    </sheetView>
  </sheetViews>
  <sheetFormatPr defaultColWidth="9.140625" defaultRowHeight="24.75" customHeight="1" x14ac:dyDescent="0.25"/>
  <cols>
    <col min="1" max="1" width="6.140625" style="158" customWidth="1"/>
    <col min="2" max="2" width="2.140625" style="158" customWidth="1"/>
    <col min="3" max="3" width="38" style="39" customWidth="1"/>
    <col min="4" max="4" width="14" style="39" customWidth="1"/>
    <col min="5" max="5" width="14.28515625" style="39" bestFit="1" customWidth="1"/>
    <col min="6" max="6" width="14.85546875" style="39" customWidth="1"/>
    <col min="7" max="7" width="12.85546875" style="39" bestFit="1" customWidth="1"/>
    <col min="8" max="8" width="17.28515625" style="159" customWidth="1"/>
    <col min="9" max="9" width="11.7109375" style="39" bestFit="1" customWidth="1"/>
    <col min="10" max="10" width="14.28515625" style="39" bestFit="1" customWidth="1"/>
    <col min="11" max="11" width="12.5703125" style="39" bestFit="1" customWidth="1"/>
    <col min="12" max="12" width="12.5703125" style="39" customWidth="1"/>
    <col min="13" max="13" width="16" style="159" customWidth="1"/>
    <col min="14" max="14" width="12.140625" style="39" customWidth="1"/>
    <col min="15" max="15" width="14.28515625" style="39" bestFit="1" customWidth="1"/>
    <col min="16" max="16" width="12.42578125" style="39" bestFit="1" customWidth="1"/>
    <col min="17" max="17" width="12.85546875" style="39" bestFit="1" customWidth="1"/>
    <col min="18" max="18" width="17.5703125" style="159" customWidth="1"/>
    <col min="19" max="19" width="29.42578125" style="160" customWidth="1"/>
    <col min="20" max="20" width="16.7109375" style="160" customWidth="1"/>
    <col min="21" max="21" width="18" style="160" customWidth="1"/>
    <col min="22" max="16384" width="9.140625" style="39"/>
  </cols>
  <sheetData>
    <row r="1" spans="1:161" ht="24.75" customHeight="1" x14ac:dyDescent="0.25">
      <c r="A1" s="624" t="s">
        <v>175</v>
      </c>
      <c r="B1" s="624"/>
      <c r="C1" s="624"/>
      <c r="D1" s="624"/>
      <c r="E1" s="624"/>
      <c r="F1" s="624"/>
      <c r="G1" s="624"/>
      <c r="H1" s="624"/>
      <c r="I1" s="624"/>
      <c r="J1" s="624"/>
      <c r="K1" s="624"/>
      <c r="L1" s="624"/>
      <c r="M1" s="624"/>
      <c r="N1" s="624"/>
      <c r="O1" s="624"/>
      <c r="P1" s="624"/>
      <c r="Q1" s="624"/>
      <c r="R1" s="624"/>
      <c r="S1" s="624"/>
      <c r="T1" s="624"/>
      <c r="U1" s="624"/>
    </row>
    <row r="2" spans="1:161" ht="24.75" customHeight="1" x14ac:dyDescent="0.25">
      <c r="A2" s="625" t="s">
        <v>176</v>
      </c>
      <c r="B2" s="625"/>
      <c r="C2" s="625"/>
      <c r="D2" s="625"/>
      <c r="E2" s="625"/>
      <c r="F2" s="625"/>
      <c r="G2" s="625"/>
      <c r="H2" s="625"/>
      <c r="I2" s="625"/>
      <c r="J2" s="625"/>
      <c r="K2" s="625"/>
      <c r="L2" s="625"/>
      <c r="M2" s="625"/>
      <c r="N2" s="625"/>
      <c r="O2" s="625"/>
      <c r="P2" s="625" t="s">
        <v>145</v>
      </c>
      <c r="Q2" s="625"/>
      <c r="R2" s="625"/>
      <c r="S2" s="625"/>
      <c r="T2" s="625"/>
      <c r="U2" s="625"/>
    </row>
    <row r="3" spans="1:161" ht="24.75" customHeight="1" x14ac:dyDescent="0.25">
      <c r="A3" s="625" t="s">
        <v>146</v>
      </c>
      <c r="B3" s="625"/>
      <c r="C3" s="625"/>
      <c r="D3" s="625"/>
      <c r="E3" s="625"/>
      <c r="F3" s="625"/>
      <c r="G3" s="625"/>
      <c r="H3" s="625"/>
      <c r="I3" s="625"/>
      <c r="J3" s="625"/>
      <c r="K3" s="625"/>
      <c r="L3" s="625"/>
      <c r="M3" s="625"/>
      <c r="N3" s="625"/>
      <c r="O3" s="625"/>
      <c r="P3" s="625" t="s">
        <v>146</v>
      </c>
      <c r="Q3" s="625"/>
      <c r="R3" s="625"/>
      <c r="S3" s="625"/>
      <c r="T3" s="625"/>
      <c r="U3" s="625"/>
    </row>
    <row r="4" spans="1:161" ht="24.75" customHeight="1" x14ac:dyDescent="0.25">
      <c r="A4" s="625" t="s">
        <v>147</v>
      </c>
      <c r="B4" s="625"/>
      <c r="C4" s="625"/>
      <c r="D4" s="625"/>
      <c r="E4" s="625"/>
      <c r="F4" s="625"/>
      <c r="G4" s="625"/>
      <c r="H4" s="625"/>
      <c r="I4" s="625"/>
      <c r="J4" s="625"/>
      <c r="K4" s="625"/>
      <c r="L4" s="625"/>
      <c r="M4" s="625"/>
      <c r="N4" s="625"/>
      <c r="O4" s="625"/>
      <c r="P4" s="625" t="s">
        <v>146</v>
      </c>
      <c r="Q4" s="625"/>
      <c r="R4" s="625"/>
      <c r="S4" s="625"/>
      <c r="T4" s="625"/>
      <c r="U4" s="625"/>
    </row>
    <row r="5" spans="1:161" ht="24.75" customHeight="1" x14ac:dyDescent="0.25">
      <c r="A5" s="40"/>
      <c r="B5" s="40"/>
      <c r="C5" s="27"/>
      <c r="D5" s="27"/>
      <c r="E5" s="27"/>
      <c r="F5" s="27"/>
      <c r="G5" s="27"/>
      <c r="H5" s="41"/>
      <c r="I5" s="27"/>
      <c r="J5" s="27"/>
      <c r="K5" s="27"/>
      <c r="L5" s="27"/>
      <c r="M5" s="41"/>
      <c r="N5" s="27"/>
      <c r="O5" s="27"/>
      <c r="P5" s="27"/>
      <c r="Q5" s="27"/>
      <c r="R5" s="41"/>
      <c r="S5" s="42"/>
      <c r="T5" s="42"/>
      <c r="U5" s="42"/>
    </row>
    <row r="6" spans="1:161" s="43" customFormat="1" ht="24.75" customHeight="1" x14ac:dyDescent="0.25">
      <c r="A6" s="631" t="s">
        <v>148</v>
      </c>
      <c r="B6" s="631"/>
      <c r="C6" s="632"/>
      <c r="D6" s="626" t="s">
        <v>177</v>
      </c>
      <c r="E6" s="627"/>
      <c r="F6" s="627"/>
      <c r="G6" s="628"/>
      <c r="H6" s="633" t="s">
        <v>178</v>
      </c>
      <c r="I6" s="626" t="s">
        <v>177</v>
      </c>
      <c r="J6" s="627"/>
      <c r="K6" s="627"/>
      <c r="L6" s="628"/>
      <c r="M6" s="633" t="s">
        <v>179</v>
      </c>
      <c r="N6" s="626" t="s">
        <v>177</v>
      </c>
      <c r="O6" s="627"/>
      <c r="P6" s="627"/>
      <c r="Q6" s="628"/>
      <c r="R6" s="635" t="s">
        <v>180</v>
      </c>
      <c r="S6" s="629" t="s">
        <v>181</v>
      </c>
      <c r="T6" s="644" t="s">
        <v>182</v>
      </c>
      <c r="U6" s="644" t="s">
        <v>183</v>
      </c>
    </row>
    <row r="7" spans="1:161" s="43" customFormat="1" ht="63.75" customHeight="1" x14ac:dyDescent="0.25">
      <c r="A7" s="631"/>
      <c r="B7" s="631"/>
      <c r="C7" s="632"/>
      <c r="D7" s="44" t="s">
        <v>184</v>
      </c>
      <c r="E7" s="45" t="s">
        <v>185</v>
      </c>
      <c r="F7" s="45" t="s">
        <v>185</v>
      </c>
      <c r="G7" s="541" t="s">
        <v>186</v>
      </c>
      <c r="H7" s="637"/>
      <c r="I7" s="44" t="s">
        <v>184</v>
      </c>
      <c r="J7" s="45" t="s">
        <v>185</v>
      </c>
      <c r="K7" s="45" t="s">
        <v>185</v>
      </c>
      <c r="L7" s="45" t="s">
        <v>186</v>
      </c>
      <c r="M7" s="634"/>
      <c r="N7" s="44" t="s">
        <v>184</v>
      </c>
      <c r="O7" s="45" t="s">
        <v>187</v>
      </c>
      <c r="P7" s="45" t="s">
        <v>185</v>
      </c>
      <c r="Q7" s="45" t="s">
        <v>186</v>
      </c>
      <c r="R7" s="636"/>
      <c r="S7" s="630"/>
      <c r="T7" s="644"/>
      <c r="U7" s="644"/>
    </row>
    <row r="8" spans="1:161" s="490" customFormat="1" ht="36.75" customHeight="1" x14ac:dyDescent="0.25">
      <c r="A8" s="46" t="s">
        <v>152</v>
      </c>
      <c r="B8" s="80"/>
      <c r="C8" s="47" t="s">
        <v>188</v>
      </c>
      <c r="D8" s="464" t="s">
        <v>189</v>
      </c>
      <c r="E8" s="465" t="s">
        <v>190</v>
      </c>
      <c r="F8" s="465" t="s">
        <v>191</v>
      </c>
      <c r="G8" s="465" t="s">
        <v>192</v>
      </c>
      <c r="H8" s="466"/>
      <c r="I8" s="464" t="s">
        <v>189</v>
      </c>
      <c r="J8" s="465" t="s">
        <v>190</v>
      </c>
      <c r="K8" s="465" t="s">
        <v>191</v>
      </c>
      <c r="L8" s="465" t="s">
        <v>192</v>
      </c>
      <c r="M8" s="466"/>
      <c r="N8" s="464" t="s">
        <v>193</v>
      </c>
      <c r="O8" s="465" t="s">
        <v>190</v>
      </c>
      <c r="P8" s="465" t="s">
        <v>191</v>
      </c>
      <c r="Q8" s="465" t="s">
        <v>192</v>
      </c>
      <c r="R8" s="466"/>
      <c r="S8" s="154"/>
      <c r="T8" s="48"/>
      <c r="U8" s="48"/>
      <c r="V8" s="489"/>
      <c r="W8" s="489"/>
      <c r="X8" s="489"/>
      <c r="Y8" s="489"/>
      <c r="Z8" s="489"/>
      <c r="AA8" s="489"/>
      <c r="AB8" s="489"/>
      <c r="AC8" s="489"/>
      <c r="AD8" s="489"/>
      <c r="AE8" s="489"/>
      <c r="AF8" s="489"/>
      <c r="AG8" s="489"/>
      <c r="AH8" s="489"/>
      <c r="AI8" s="489"/>
      <c r="AJ8" s="489"/>
      <c r="AK8" s="489"/>
      <c r="AL8" s="489"/>
      <c r="AM8" s="489"/>
      <c r="AN8" s="489"/>
      <c r="AO8" s="489"/>
      <c r="AP8" s="489"/>
      <c r="AQ8" s="489"/>
      <c r="AR8" s="489"/>
      <c r="AS8" s="489"/>
      <c r="AT8" s="489"/>
      <c r="AU8" s="489"/>
      <c r="AV8" s="489"/>
      <c r="AW8" s="489"/>
      <c r="AX8" s="489"/>
      <c r="AY8" s="489"/>
      <c r="AZ8" s="489"/>
      <c r="BA8" s="489"/>
      <c r="BB8" s="489"/>
      <c r="BC8" s="489"/>
      <c r="BD8" s="489"/>
      <c r="BE8" s="489"/>
      <c r="BF8" s="489"/>
      <c r="BG8" s="489"/>
      <c r="BH8" s="489"/>
      <c r="BI8" s="489"/>
      <c r="BJ8" s="489"/>
      <c r="BK8" s="489"/>
      <c r="BL8" s="489"/>
      <c r="BM8" s="489"/>
      <c r="BN8" s="489"/>
      <c r="BO8" s="489"/>
      <c r="BP8" s="489"/>
      <c r="BQ8" s="489"/>
      <c r="BR8" s="489"/>
      <c r="BS8" s="489"/>
      <c r="BT8" s="489"/>
      <c r="BU8" s="489"/>
      <c r="BV8" s="489"/>
      <c r="BW8" s="489"/>
      <c r="BX8" s="489"/>
      <c r="BY8" s="489"/>
      <c r="BZ8" s="489"/>
      <c r="CA8" s="489"/>
      <c r="CB8" s="489"/>
      <c r="CC8" s="489"/>
      <c r="CD8" s="489"/>
      <c r="CE8" s="489"/>
      <c r="CF8" s="489"/>
      <c r="CG8" s="489"/>
      <c r="CH8" s="489"/>
      <c r="CI8" s="489"/>
      <c r="CJ8" s="489"/>
      <c r="CK8" s="489"/>
      <c r="CL8" s="489"/>
      <c r="CM8" s="489"/>
      <c r="CN8" s="489"/>
      <c r="CO8" s="489"/>
      <c r="CP8" s="489"/>
      <c r="CQ8" s="489"/>
      <c r="CR8" s="489"/>
      <c r="CS8" s="489"/>
      <c r="CT8" s="489"/>
      <c r="CU8" s="489"/>
      <c r="CV8" s="489"/>
      <c r="CW8" s="489"/>
      <c r="CX8" s="489"/>
      <c r="CY8" s="489"/>
      <c r="CZ8" s="489"/>
      <c r="DA8" s="489"/>
      <c r="DB8" s="489"/>
      <c r="DC8" s="489"/>
      <c r="DD8" s="489"/>
      <c r="DE8" s="489"/>
      <c r="DF8" s="489"/>
      <c r="DG8" s="489"/>
      <c r="DH8" s="489"/>
      <c r="DI8" s="489"/>
      <c r="DJ8" s="489"/>
      <c r="DK8" s="489"/>
      <c r="DL8" s="489"/>
      <c r="DM8" s="489"/>
      <c r="DN8" s="489"/>
      <c r="DO8" s="489"/>
      <c r="DP8" s="489"/>
      <c r="DQ8" s="489"/>
      <c r="DR8" s="489"/>
      <c r="DS8" s="489"/>
      <c r="DT8" s="489"/>
      <c r="DU8" s="489"/>
      <c r="DV8" s="489"/>
      <c r="DW8" s="489"/>
      <c r="DX8" s="489"/>
      <c r="DY8" s="489"/>
      <c r="DZ8" s="489"/>
      <c r="EA8" s="489"/>
      <c r="EB8" s="489"/>
      <c r="EC8" s="489"/>
      <c r="ED8" s="489"/>
      <c r="EE8" s="489"/>
      <c r="EF8" s="489"/>
      <c r="EG8" s="489"/>
      <c r="EH8" s="489"/>
      <c r="EI8" s="489"/>
      <c r="EJ8" s="489"/>
      <c r="EK8" s="489"/>
      <c r="EL8" s="489"/>
      <c r="EM8" s="489"/>
      <c r="EN8" s="489"/>
      <c r="EO8" s="489"/>
      <c r="EP8" s="489"/>
      <c r="EQ8" s="489"/>
      <c r="ER8" s="489"/>
      <c r="ES8" s="489"/>
      <c r="ET8" s="489"/>
      <c r="EU8" s="489"/>
      <c r="EV8" s="489"/>
      <c r="EW8" s="489"/>
      <c r="EX8" s="489"/>
      <c r="EY8" s="489"/>
      <c r="EZ8" s="489"/>
      <c r="FA8" s="489"/>
      <c r="FB8" s="489"/>
      <c r="FC8" s="489"/>
      <c r="FD8" s="489"/>
      <c r="FE8" s="489"/>
    </row>
    <row r="9" spans="1:161" s="52" customFormat="1" ht="24.75" customHeight="1" x14ac:dyDescent="0.25">
      <c r="A9" s="49" t="s">
        <v>194</v>
      </c>
      <c r="B9" s="50"/>
      <c r="C9" s="51" t="s">
        <v>195</v>
      </c>
      <c r="D9" s="640"/>
      <c r="E9" s="617"/>
      <c r="F9" s="617"/>
      <c r="G9" s="617"/>
      <c r="H9" s="618"/>
      <c r="I9" s="640"/>
      <c r="J9" s="617"/>
      <c r="K9" s="617"/>
      <c r="L9" s="617"/>
      <c r="M9" s="618"/>
      <c r="N9" s="645"/>
      <c r="O9" s="620"/>
      <c r="P9" s="620"/>
      <c r="Q9" s="620"/>
      <c r="R9" s="621"/>
      <c r="S9" s="566"/>
      <c r="T9" s="567"/>
      <c r="U9" s="568"/>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row>
    <row r="10" spans="1:161" ht="24.75" customHeight="1" x14ac:dyDescent="0.25">
      <c r="A10" s="597" t="s">
        <v>196</v>
      </c>
      <c r="B10" s="598"/>
      <c r="C10" s="53" t="s">
        <v>197</v>
      </c>
      <c r="D10" s="192">
        <v>12</v>
      </c>
      <c r="E10" s="193">
        <v>1</v>
      </c>
      <c r="F10" s="194">
        <v>1000</v>
      </c>
      <c r="G10" s="195">
        <v>1</v>
      </c>
      <c r="H10" s="196">
        <f>SUM(D10*E10*F10*G10)</f>
        <v>12000</v>
      </c>
      <c r="I10" s="192">
        <v>12</v>
      </c>
      <c r="J10" s="197">
        <v>1</v>
      </c>
      <c r="K10" s="194">
        <v>100</v>
      </c>
      <c r="L10" s="195">
        <v>1</v>
      </c>
      <c r="M10" s="196">
        <f>SUM(I10*J10*K10*L10)</f>
        <v>1200</v>
      </c>
      <c r="N10" s="261">
        <v>12</v>
      </c>
      <c r="O10" s="258">
        <v>1</v>
      </c>
      <c r="P10" s="257">
        <v>100</v>
      </c>
      <c r="Q10" s="264">
        <v>1</v>
      </c>
      <c r="R10" s="254">
        <f>SUM(N10*O10*P10*Q10)</f>
        <v>1200</v>
      </c>
      <c r="S10" s="198">
        <f>SUM(H10+M10+R10)</f>
        <v>14400</v>
      </c>
      <c r="T10" s="199">
        <v>100</v>
      </c>
      <c r="U10" s="199">
        <f>S10+T10</f>
        <v>14500</v>
      </c>
    </row>
    <row r="11" spans="1:161" ht="24.75" customHeight="1" x14ac:dyDescent="0.25">
      <c r="A11" s="597" t="s">
        <v>198</v>
      </c>
      <c r="B11" s="598"/>
      <c r="C11" s="61" t="s">
        <v>199</v>
      </c>
      <c r="D11" s="62"/>
      <c r="E11" s="181"/>
      <c r="F11" s="183"/>
      <c r="G11" s="176"/>
      <c r="H11" s="56">
        <f>SUM(D11*E11*F11*G11)</f>
        <v>0</v>
      </c>
      <c r="I11" s="62"/>
      <c r="J11" s="63"/>
      <c r="K11" s="183"/>
      <c r="L11" s="176"/>
      <c r="M11" s="56">
        <f>SUM(I11*J11*K11*L11)</f>
        <v>0</v>
      </c>
      <c r="N11" s="251"/>
      <c r="O11" s="259"/>
      <c r="P11" s="262"/>
      <c r="Q11" s="265"/>
      <c r="R11" s="255">
        <f>SUM(N11*O11*P11*Q11)</f>
        <v>0</v>
      </c>
      <c r="S11" s="59">
        <f>SUM(H11+M11+R11)</f>
        <v>0</v>
      </c>
      <c r="T11" s="60"/>
      <c r="U11" s="60">
        <f>S11+T11</f>
        <v>0</v>
      </c>
    </row>
    <row r="12" spans="1:161" s="52" customFormat="1" ht="24.75" customHeight="1" x14ac:dyDescent="0.25">
      <c r="A12" s="64" t="s">
        <v>200</v>
      </c>
      <c r="B12" s="65"/>
      <c r="C12" s="66" t="s">
        <v>201</v>
      </c>
      <c r="D12" s="640"/>
      <c r="E12" s="617"/>
      <c r="F12" s="617"/>
      <c r="G12" s="617"/>
      <c r="H12" s="618"/>
      <c r="I12" s="640"/>
      <c r="J12" s="617"/>
      <c r="K12" s="617"/>
      <c r="L12" s="617"/>
      <c r="M12" s="618"/>
      <c r="N12" s="646"/>
      <c r="O12" s="647"/>
      <c r="P12" s="647"/>
      <c r="Q12" s="647"/>
      <c r="R12" s="648"/>
      <c r="S12" s="566"/>
      <c r="T12" s="567"/>
      <c r="U12" s="568"/>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row>
    <row r="13" spans="1:161" ht="24.75" customHeight="1" x14ac:dyDescent="0.25">
      <c r="A13" s="597" t="s">
        <v>202</v>
      </c>
      <c r="B13" s="598"/>
      <c r="C13" s="53" t="s">
        <v>203</v>
      </c>
      <c r="D13" s="200"/>
      <c r="E13" s="201"/>
      <c r="F13" s="202"/>
      <c r="G13" s="203"/>
      <c r="H13" s="68">
        <f>SUM(D13*E13*F13*G13)</f>
        <v>0</v>
      </c>
      <c r="I13" s="62"/>
      <c r="J13" s="63"/>
      <c r="K13" s="183"/>
      <c r="L13" s="176"/>
      <c r="M13" s="68"/>
      <c r="N13" s="244"/>
      <c r="O13" s="260"/>
      <c r="P13" s="263"/>
      <c r="Q13" s="256"/>
      <c r="R13" s="253">
        <f>SUM(N13*O13*P13*Q13)</f>
        <v>0</v>
      </c>
      <c r="S13" s="59">
        <f>SUM(H13+M13+R13)</f>
        <v>0</v>
      </c>
      <c r="T13" s="60"/>
      <c r="U13" s="60">
        <f>S13+T13</f>
        <v>0</v>
      </c>
    </row>
    <row r="14" spans="1:161" ht="24.75" customHeight="1" x14ac:dyDescent="0.25">
      <c r="A14" s="536" t="s">
        <v>204</v>
      </c>
      <c r="B14" s="537"/>
      <c r="C14" s="53" t="s">
        <v>205</v>
      </c>
      <c r="D14" s="200">
        <v>12</v>
      </c>
      <c r="E14" s="201">
        <v>1</v>
      </c>
      <c r="F14" s="202">
        <v>100</v>
      </c>
      <c r="G14" s="203">
        <v>1</v>
      </c>
      <c r="H14" s="248">
        <f>SUM(D14*E14*F14*G14)</f>
        <v>1200</v>
      </c>
      <c r="I14" s="62"/>
      <c r="J14" s="181"/>
      <c r="K14" s="183"/>
      <c r="L14" s="176"/>
      <c r="M14" s="67">
        <f>SUM(I14*J14*K14*L14)</f>
        <v>0</v>
      </c>
      <c r="N14" s="62"/>
      <c r="O14" s="181"/>
      <c r="P14" s="183"/>
      <c r="Q14" s="176"/>
      <c r="R14" s="293">
        <f>SUM(N14*O14*P14*Q14)</f>
        <v>0</v>
      </c>
      <c r="S14" s="59">
        <f>SUM(H14+M14+R14)</f>
        <v>1200</v>
      </c>
      <c r="T14" s="60"/>
      <c r="U14" s="60">
        <f>S14+T14</f>
        <v>1200</v>
      </c>
    </row>
    <row r="15" spans="1:161" s="79" customFormat="1" ht="24.75" customHeight="1" x14ac:dyDescent="0.25">
      <c r="A15" s="638" t="s">
        <v>206</v>
      </c>
      <c r="B15" s="639"/>
      <c r="C15" s="639"/>
      <c r="D15" s="70"/>
      <c r="E15" s="542"/>
      <c r="F15" s="542"/>
      <c r="G15" s="542"/>
      <c r="H15" s="295">
        <f>SUM(H10:H14)</f>
        <v>13200</v>
      </c>
      <c r="I15" s="70"/>
      <c r="J15" s="542"/>
      <c r="K15" s="542"/>
      <c r="L15" s="542"/>
      <c r="M15" s="295">
        <f>SUM(M10:M14)</f>
        <v>1200</v>
      </c>
      <c r="N15" s="72"/>
      <c r="O15" s="73"/>
      <c r="P15" s="74"/>
      <c r="Q15" s="75"/>
      <c r="R15" s="76">
        <f>SUM(R10:R14)</f>
        <v>1200</v>
      </c>
      <c r="S15" s="77">
        <f>SUM(S10:S14)</f>
        <v>15600</v>
      </c>
      <c r="T15" s="78">
        <f>SUM(T10:T14)</f>
        <v>100</v>
      </c>
      <c r="U15" s="78">
        <f>S15+T15</f>
        <v>15700</v>
      </c>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row>
    <row r="16" spans="1:161" s="492" customFormat="1" ht="39.75" customHeight="1" x14ac:dyDescent="0.25">
      <c r="A16" s="46" t="s">
        <v>154</v>
      </c>
      <c r="B16" s="80"/>
      <c r="C16" s="47" t="s">
        <v>155</v>
      </c>
      <c r="D16" s="464" t="s">
        <v>189</v>
      </c>
      <c r="E16" s="467" t="s">
        <v>207</v>
      </c>
      <c r="F16" s="467" t="s">
        <v>191</v>
      </c>
      <c r="G16" s="465" t="s">
        <v>192</v>
      </c>
      <c r="H16" s="468"/>
      <c r="I16" s="464" t="s">
        <v>189</v>
      </c>
      <c r="J16" s="467" t="s">
        <v>207</v>
      </c>
      <c r="K16" s="467" t="s">
        <v>191</v>
      </c>
      <c r="L16" s="465" t="s">
        <v>192</v>
      </c>
      <c r="M16" s="468"/>
      <c r="N16" s="464" t="s">
        <v>189</v>
      </c>
      <c r="O16" s="467" t="s">
        <v>207</v>
      </c>
      <c r="P16" s="467" t="s">
        <v>191</v>
      </c>
      <c r="Q16" s="465" t="s">
        <v>192</v>
      </c>
      <c r="R16" s="466"/>
      <c r="S16" s="154"/>
      <c r="T16" s="48"/>
      <c r="U16" s="48"/>
      <c r="V16" s="491"/>
      <c r="W16" s="491"/>
      <c r="X16" s="491"/>
      <c r="Y16" s="491"/>
      <c r="Z16" s="491"/>
      <c r="AA16" s="491"/>
      <c r="AB16" s="491"/>
      <c r="AC16" s="491"/>
      <c r="AD16" s="491"/>
      <c r="AE16" s="491"/>
      <c r="AF16" s="491"/>
      <c r="AG16" s="491"/>
      <c r="AH16" s="491"/>
      <c r="AI16" s="491"/>
      <c r="AJ16" s="491"/>
      <c r="AK16" s="491"/>
      <c r="AL16" s="491"/>
      <c r="AM16" s="491"/>
      <c r="AN16" s="491"/>
      <c r="AO16" s="491"/>
      <c r="AP16" s="491"/>
      <c r="AQ16" s="491"/>
      <c r="AR16" s="491"/>
      <c r="AS16" s="491"/>
      <c r="AT16" s="491"/>
      <c r="AU16" s="491"/>
      <c r="AV16" s="491"/>
      <c r="AW16" s="491"/>
      <c r="AX16" s="491"/>
      <c r="AY16" s="491"/>
      <c r="AZ16" s="491"/>
      <c r="BA16" s="491"/>
      <c r="BB16" s="491"/>
      <c r="BC16" s="491"/>
      <c r="BD16" s="491"/>
      <c r="BE16" s="491"/>
      <c r="BF16" s="491"/>
      <c r="BG16" s="491"/>
      <c r="BH16" s="491"/>
      <c r="BI16" s="491"/>
      <c r="BJ16" s="491"/>
      <c r="BK16" s="491"/>
      <c r="BL16" s="491"/>
      <c r="BM16" s="491"/>
      <c r="BN16" s="491"/>
      <c r="BO16" s="491"/>
      <c r="BP16" s="491"/>
      <c r="BQ16" s="491"/>
      <c r="BR16" s="491"/>
      <c r="BS16" s="491"/>
      <c r="BT16" s="491"/>
      <c r="BU16" s="491"/>
      <c r="BV16" s="491"/>
      <c r="BW16" s="491"/>
      <c r="BX16" s="491"/>
      <c r="BY16" s="491"/>
      <c r="BZ16" s="491"/>
      <c r="CA16" s="491"/>
      <c r="CB16" s="491"/>
      <c r="CC16" s="491"/>
      <c r="CD16" s="491"/>
      <c r="CE16" s="491"/>
      <c r="CF16" s="491"/>
      <c r="CG16" s="491"/>
      <c r="CH16" s="491"/>
      <c r="CI16" s="491"/>
      <c r="CJ16" s="491"/>
      <c r="CK16" s="491"/>
      <c r="CL16" s="491"/>
      <c r="CM16" s="491"/>
      <c r="CN16" s="491"/>
      <c r="CO16" s="491"/>
      <c r="CP16" s="491"/>
      <c r="CQ16" s="491"/>
      <c r="CR16" s="491"/>
      <c r="CS16" s="491"/>
      <c r="CT16" s="491"/>
      <c r="CU16" s="491"/>
      <c r="CV16" s="491"/>
      <c r="CW16" s="491"/>
      <c r="CX16" s="491"/>
      <c r="CY16" s="491"/>
      <c r="CZ16" s="491"/>
      <c r="DA16" s="491"/>
      <c r="DB16" s="491"/>
      <c r="DC16" s="491"/>
      <c r="DD16" s="491"/>
      <c r="DE16" s="491"/>
      <c r="DF16" s="491"/>
      <c r="DG16" s="491"/>
      <c r="DH16" s="491"/>
      <c r="DI16" s="491"/>
      <c r="DJ16" s="491"/>
      <c r="DK16" s="491"/>
      <c r="DL16" s="491"/>
      <c r="DM16" s="491"/>
      <c r="DN16" s="491"/>
      <c r="DO16" s="491"/>
      <c r="DP16" s="491"/>
      <c r="DQ16" s="491"/>
      <c r="DR16" s="491"/>
      <c r="DS16" s="491"/>
      <c r="DT16" s="491"/>
      <c r="DU16" s="491"/>
      <c r="DV16" s="491"/>
      <c r="DW16" s="491"/>
      <c r="DX16" s="491"/>
      <c r="DY16" s="491"/>
      <c r="DZ16" s="491"/>
      <c r="EA16" s="491"/>
      <c r="EB16" s="491"/>
      <c r="EC16" s="491"/>
      <c r="ED16" s="491"/>
      <c r="EE16" s="491"/>
      <c r="EF16" s="491"/>
      <c r="EG16" s="491"/>
      <c r="EH16" s="491"/>
      <c r="EI16" s="491"/>
      <c r="EJ16" s="491"/>
      <c r="EK16" s="491"/>
      <c r="EL16" s="491"/>
      <c r="EM16" s="491"/>
      <c r="EN16" s="491"/>
      <c r="EO16" s="491"/>
      <c r="EP16" s="491"/>
      <c r="EQ16" s="491"/>
      <c r="ER16" s="491"/>
      <c r="ES16" s="491"/>
      <c r="ET16" s="491"/>
      <c r="EU16" s="491"/>
      <c r="EV16" s="491"/>
      <c r="EW16" s="491"/>
      <c r="EX16" s="491"/>
      <c r="EY16" s="491"/>
      <c r="EZ16" s="491"/>
      <c r="FA16" s="491"/>
      <c r="FB16" s="491"/>
      <c r="FC16" s="491"/>
      <c r="FD16" s="491"/>
      <c r="FE16" s="491"/>
    </row>
    <row r="17" spans="1:161" ht="15.75" x14ac:dyDescent="0.25">
      <c r="A17" s="613" t="s">
        <v>208</v>
      </c>
      <c r="B17" s="614"/>
      <c r="C17" s="61" t="s">
        <v>209</v>
      </c>
      <c r="D17" s="200">
        <v>12</v>
      </c>
      <c r="E17" s="203">
        <v>0.05</v>
      </c>
      <c r="F17" s="202">
        <v>1000</v>
      </c>
      <c r="G17" s="203">
        <v>1</v>
      </c>
      <c r="H17" s="204">
        <f>SUM(D17*E17*F17*G17)</f>
        <v>600.00000000000011</v>
      </c>
      <c r="I17" s="200">
        <v>12</v>
      </c>
      <c r="J17" s="203">
        <v>0.03</v>
      </c>
      <c r="K17" s="202">
        <v>200</v>
      </c>
      <c r="L17" s="203">
        <v>1</v>
      </c>
      <c r="M17" s="204">
        <f>SUM(I17*J17*K17*L17)</f>
        <v>72</v>
      </c>
      <c r="N17" s="272">
        <v>12</v>
      </c>
      <c r="O17" s="273">
        <v>0.02</v>
      </c>
      <c r="P17" s="189">
        <v>500</v>
      </c>
      <c r="Q17" s="273">
        <v>0.5</v>
      </c>
      <c r="R17" s="274">
        <f>SUM(N17*O17*P17*Q17)</f>
        <v>60</v>
      </c>
      <c r="S17" s="198">
        <f>SUM(H17+M17+R17)</f>
        <v>732.00000000000011</v>
      </c>
      <c r="T17" s="60"/>
      <c r="U17" s="199">
        <f>S17+T17</f>
        <v>732.00000000000011</v>
      </c>
    </row>
    <row r="18" spans="1:161" ht="15.75" x14ac:dyDescent="0.25">
      <c r="A18" s="597" t="s">
        <v>210</v>
      </c>
      <c r="B18" s="598"/>
      <c r="C18" s="61" t="s">
        <v>211</v>
      </c>
      <c r="D18" s="84"/>
      <c r="E18" s="177"/>
      <c r="F18" s="184"/>
      <c r="G18" s="177"/>
      <c r="H18" s="68">
        <f>SUM(D18*E18*F18*G18)</f>
        <v>0</v>
      </c>
      <c r="I18" s="84"/>
      <c r="J18" s="177"/>
      <c r="K18" s="184"/>
      <c r="L18" s="177"/>
      <c r="M18" s="85">
        <f>SUM(I18*J18*K18*L18)</f>
        <v>0</v>
      </c>
      <c r="N18" s="86"/>
      <c r="O18" s="205"/>
      <c r="P18" s="266"/>
      <c r="Q18" s="205"/>
      <c r="R18" s="58">
        <f>SUM(N18*O18*P18*Q18)</f>
        <v>0</v>
      </c>
      <c r="S18" s="59">
        <f>SUM(H18+M18+R18)</f>
        <v>0</v>
      </c>
      <c r="T18" s="60"/>
      <c r="U18" s="60">
        <f>S18+T18</f>
        <v>0</v>
      </c>
    </row>
    <row r="19" spans="1:161" s="79" customFormat="1" ht="24.75" customHeight="1" x14ac:dyDescent="0.25">
      <c r="A19" s="638" t="s">
        <v>212</v>
      </c>
      <c r="B19" s="639"/>
      <c r="C19" s="639"/>
      <c r="D19" s="70"/>
      <c r="E19" s="542"/>
      <c r="F19" s="542"/>
      <c r="G19" s="542"/>
      <c r="H19" s="71">
        <f>SUM(H17:H18)</f>
        <v>600.00000000000011</v>
      </c>
      <c r="I19" s="70"/>
      <c r="J19" s="542"/>
      <c r="K19" s="542"/>
      <c r="L19" s="542"/>
      <c r="M19" s="71">
        <f>SUM(M17:M18)</f>
        <v>72</v>
      </c>
      <c r="N19" s="72"/>
      <c r="O19" s="73"/>
      <c r="P19" s="74"/>
      <c r="Q19" s="75"/>
      <c r="R19" s="76">
        <f>SUM(R17:R18)</f>
        <v>60</v>
      </c>
      <c r="S19" s="77">
        <f>SUM(S17:S18)</f>
        <v>732.00000000000011</v>
      </c>
      <c r="T19" s="78">
        <f>SUM(T17:T18)</f>
        <v>0</v>
      </c>
      <c r="U19" s="78">
        <f>S19+T19</f>
        <v>732.00000000000011</v>
      </c>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row>
    <row r="20" spans="1:161" s="492" customFormat="1" ht="25.5" customHeight="1" x14ac:dyDescent="0.25">
      <c r="A20" s="46" t="s">
        <v>156</v>
      </c>
      <c r="B20" s="80"/>
      <c r="C20" s="47" t="s">
        <v>157</v>
      </c>
      <c r="D20" s="464" t="s">
        <v>213</v>
      </c>
      <c r="E20" s="465" t="s">
        <v>214</v>
      </c>
      <c r="F20" s="465" t="s">
        <v>215</v>
      </c>
      <c r="G20" s="465" t="s">
        <v>216</v>
      </c>
      <c r="H20" s="466"/>
      <c r="I20" s="464" t="s">
        <v>213</v>
      </c>
      <c r="J20" s="465" t="s">
        <v>217</v>
      </c>
      <c r="K20" s="465" t="s">
        <v>218</v>
      </c>
      <c r="L20" s="465" t="s">
        <v>216</v>
      </c>
      <c r="M20" s="466"/>
      <c r="N20" s="464" t="s">
        <v>213</v>
      </c>
      <c r="O20" s="465" t="s">
        <v>217</v>
      </c>
      <c r="P20" s="465" t="s">
        <v>218</v>
      </c>
      <c r="Q20" s="465" t="s">
        <v>216</v>
      </c>
      <c r="R20" s="466"/>
      <c r="S20" s="154"/>
      <c r="T20" s="48"/>
      <c r="U20" s="48"/>
      <c r="V20" s="491"/>
      <c r="W20" s="491"/>
      <c r="X20" s="491"/>
      <c r="Y20" s="491"/>
      <c r="Z20" s="491"/>
      <c r="AA20" s="491"/>
      <c r="AB20" s="491"/>
      <c r="AC20" s="491"/>
      <c r="AD20" s="491"/>
      <c r="AE20" s="491"/>
      <c r="AF20" s="491"/>
      <c r="AG20" s="491"/>
      <c r="AH20" s="491"/>
      <c r="AI20" s="491"/>
      <c r="AJ20" s="491"/>
      <c r="AK20" s="491"/>
      <c r="AL20" s="491"/>
      <c r="AM20" s="491"/>
      <c r="AN20" s="491"/>
      <c r="AO20" s="491"/>
      <c r="AP20" s="491"/>
      <c r="AQ20" s="491"/>
      <c r="AR20" s="491"/>
      <c r="AS20" s="491"/>
      <c r="AT20" s="491"/>
      <c r="AU20" s="491"/>
      <c r="AV20" s="491"/>
      <c r="AW20" s="491"/>
      <c r="AX20" s="491"/>
      <c r="AY20" s="491"/>
      <c r="AZ20" s="491"/>
      <c r="BA20" s="491"/>
      <c r="BB20" s="491"/>
      <c r="BC20" s="491"/>
      <c r="BD20" s="491"/>
      <c r="BE20" s="491"/>
      <c r="BF20" s="491"/>
      <c r="BG20" s="491"/>
      <c r="BH20" s="491"/>
      <c r="BI20" s="491"/>
      <c r="BJ20" s="491"/>
      <c r="BK20" s="491"/>
      <c r="BL20" s="491"/>
      <c r="BM20" s="491"/>
      <c r="BN20" s="491"/>
      <c r="BO20" s="491"/>
      <c r="BP20" s="491"/>
      <c r="BQ20" s="491"/>
      <c r="BR20" s="491"/>
      <c r="BS20" s="491"/>
      <c r="BT20" s="491"/>
      <c r="BU20" s="491"/>
      <c r="BV20" s="491"/>
      <c r="BW20" s="491"/>
      <c r="BX20" s="491"/>
      <c r="BY20" s="491"/>
      <c r="BZ20" s="491"/>
      <c r="CA20" s="491"/>
      <c r="CB20" s="491"/>
      <c r="CC20" s="491"/>
      <c r="CD20" s="491"/>
      <c r="CE20" s="491"/>
      <c r="CF20" s="491"/>
      <c r="CG20" s="491"/>
      <c r="CH20" s="491"/>
      <c r="CI20" s="491"/>
      <c r="CJ20" s="491"/>
      <c r="CK20" s="491"/>
      <c r="CL20" s="491"/>
      <c r="CM20" s="491"/>
      <c r="CN20" s="491"/>
      <c r="CO20" s="491"/>
      <c r="CP20" s="491"/>
      <c r="CQ20" s="491"/>
      <c r="CR20" s="491"/>
      <c r="CS20" s="491"/>
      <c r="CT20" s="491"/>
      <c r="CU20" s="491"/>
      <c r="CV20" s="491"/>
      <c r="CW20" s="491"/>
      <c r="CX20" s="491"/>
      <c r="CY20" s="491"/>
      <c r="CZ20" s="491"/>
      <c r="DA20" s="491"/>
      <c r="DB20" s="491"/>
      <c r="DC20" s="491"/>
      <c r="DD20" s="491"/>
      <c r="DE20" s="491"/>
      <c r="DF20" s="491"/>
      <c r="DG20" s="491"/>
      <c r="DH20" s="491"/>
      <c r="DI20" s="491"/>
      <c r="DJ20" s="491"/>
      <c r="DK20" s="491"/>
      <c r="DL20" s="491"/>
      <c r="DM20" s="491"/>
      <c r="DN20" s="491"/>
      <c r="DO20" s="491"/>
      <c r="DP20" s="491"/>
      <c r="DQ20" s="491"/>
      <c r="DR20" s="491"/>
      <c r="DS20" s="491"/>
      <c r="DT20" s="491"/>
      <c r="DU20" s="491"/>
      <c r="DV20" s="491"/>
      <c r="DW20" s="491"/>
      <c r="DX20" s="491"/>
      <c r="DY20" s="491"/>
      <c r="DZ20" s="491"/>
      <c r="EA20" s="491"/>
      <c r="EB20" s="491"/>
      <c r="EC20" s="491"/>
      <c r="ED20" s="491"/>
      <c r="EE20" s="491"/>
      <c r="EF20" s="491"/>
      <c r="EG20" s="491"/>
      <c r="EH20" s="491"/>
      <c r="EI20" s="491"/>
      <c r="EJ20" s="491"/>
      <c r="EK20" s="491"/>
      <c r="EL20" s="491"/>
      <c r="EM20" s="491"/>
      <c r="EN20" s="491"/>
      <c r="EO20" s="491"/>
      <c r="EP20" s="491"/>
      <c r="EQ20" s="491"/>
      <c r="ER20" s="491"/>
      <c r="ES20" s="491"/>
      <c r="ET20" s="491"/>
      <c r="EU20" s="491"/>
      <c r="EV20" s="491"/>
      <c r="EW20" s="491"/>
      <c r="EX20" s="491"/>
      <c r="EY20" s="491"/>
      <c r="EZ20" s="491"/>
      <c r="FA20" s="491"/>
      <c r="FB20" s="491"/>
      <c r="FC20" s="491"/>
      <c r="FD20" s="491"/>
      <c r="FE20" s="491"/>
    </row>
    <row r="21" spans="1:161" ht="24.75" customHeight="1" x14ac:dyDescent="0.25">
      <c r="A21" s="87" t="s">
        <v>219</v>
      </c>
      <c r="B21" s="88"/>
      <c r="C21" s="89" t="s">
        <v>220</v>
      </c>
      <c r="D21" s="543"/>
      <c r="E21" s="89"/>
      <c r="F21" s="89"/>
      <c r="G21" s="89"/>
      <c r="H21" s="90"/>
      <c r="I21" s="543"/>
      <c r="J21" s="89"/>
      <c r="K21" s="89"/>
      <c r="L21" s="89"/>
      <c r="M21" s="90"/>
      <c r="N21" s="545"/>
      <c r="O21" s="91"/>
      <c r="P21" s="92"/>
      <c r="Q21" s="93"/>
      <c r="R21" s="94"/>
      <c r="S21" s="569"/>
      <c r="T21" s="567"/>
      <c r="U21" s="568"/>
    </row>
    <row r="22" spans="1:161" ht="24.75" customHeight="1" x14ac:dyDescent="0.25">
      <c r="A22" s="95" t="s">
        <v>221</v>
      </c>
      <c r="B22" s="95"/>
      <c r="C22" s="96"/>
      <c r="D22" s="615" t="s">
        <v>222</v>
      </c>
      <c r="E22" s="567"/>
      <c r="F22" s="567"/>
      <c r="G22" s="567"/>
      <c r="H22" s="577"/>
      <c r="I22" s="615" t="s">
        <v>222</v>
      </c>
      <c r="J22" s="567"/>
      <c r="K22" s="567"/>
      <c r="L22" s="567"/>
      <c r="M22" s="577"/>
      <c r="N22" s="615" t="s">
        <v>222</v>
      </c>
      <c r="O22" s="567"/>
      <c r="P22" s="567"/>
      <c r="Q22" s="567"/>
      <c r="R22" s="577"/>
      <c r="S22" s="569"/>
      <c r="T22" s="570"/>
      <c r="U22" s="571"/>
      <c r="V22" s="98"/>
    </row>
    <row r="23" spans="1:161" ht="51.75" customHeight="1" x14ac:dyDescent="0.25">
      <c r="A23" s="613" t="s">
        <v>223</v>
      </c>
      <c r="B23" s="614"/>
      <c r="C23" s="61" t="s">
        <v>224</v>
      </c>
      <c r="D23" s="200">
        <v>1</v>
      </c>
      <c r="E23" s="275">
        <v>5</v>
      </c>
      <c r="F23" s="202">
        <v>500</v>
      </c>
      <c r="G23" s="203">
        <v>1</v>
      </c>
      <c r="H23" s="204">
        <f t="shared" ref="H23:H35" si="0">SUM(D23*E23*F23*G23)</f>
        <v>2500</v>
      </c>
      <c r="I23" s="62"/>
      <c r="J23" s="63"/>
      <c r="K23" s="183"/>
      <c r="L23" s="176"/>
      <c r="M23" s="68">
        <f t="shared" ref="M23:M25" si="1">SUM(I23*J23*K23*L23)</f>
        <v>0</v>
      </c>
      <c r="N23" s="99"/>
      <c r="O23" s="100"/>
      <c r="P23" s="267"/>
      <c r="Q23" s="102"/>
      <c r="R23" s="103">
        <f t="shared" ref="R23:R25" si="2">SUM(N23*O23*P23*Q23)</f>
        <v>0</v>
      </c>
      <c r="S23" s="276">
        <f t="shared" ref="S23:S25" si="3">SUM(H23+M23+R23)</f>
        <v>2500</v>
      </c>
      <c r="T23" s="60"/>
      <c r="U23" s="199">
        <f>S23+T23</f>
        <v>2500</v>
      </c>
      <c r="V23" s="98"/>
    </row>
    <row r="24" spans="1:161" ht="24.75" customHeight="1" x14ac:dyDescent="0.25">
      <c r="A24" s="539" t="s">
        <v>225</v>
      </c>
      <c r="B24" s="540"/>
      <c r="C24" s="61" t="s">
        <v>226</v>
      </c>
      <c r="D24" s="62"/>
      <c r="E24" s="63"/>
      <c r="F24" s="183"/>
      <c r="G24" s="176"/>
      <c r="H24" s="68">
        <f t="shared" si="0"/>
        <v>0</v>
      </c>
      <c r="I24" s="62"/>
      <c r="J24" s="63"/>
      <c r="K24" s="183"/>
      <c r="L24" s="176"/>
      <c r="M24" s="68">
        <f t="shared" si="1"/>
        <v>0</v>
      </c>
      <c r="N24" s="99"/>
      <c r="O24" s="100"/>
      <c r="P24" s="267"/>
      <c r="Q24" s="102"/>
      <c r="R24" s="103">
        <f t="shared" si="2"/>
        <v>0</v>
      </c>
      <c r="S24" s="69">
        <f t="shared" si="3"/>
        <v>0</v>
      </c>
      <c r="T24" s="60"/>
      <c r="U24" s="60">
        <f>S24+T24</f>
        <v>0</v>
      </c>
      <c r="V24" s="98"/>
    </row>
    <row r="25" spans="1:161" ht="24.75" customHeight="1" x14ac:dyDescent="0.25">
      <c r="A25" s="597" t="s">
        <v>227</v>
      </c>
      <c r="B25" s="598"/>
      <c r="C25" s="53" t="s">
        <v>228</v>
      </c>
      <c r="D25" s="62"/>
      <c r="E25" s="63"/>
      <c r="F25" s="183"/>
      <c r="G25" s="176"/>
      <c r="H25" s="68">
        <f t="shared" si="0"/>
        <v>0</v>
      </c>
      <c r="I25" s="62"/>
      <c r="J25" s="63"/>
      <c r="K25" s="183"/>
      <c r="L25" s="176"/>
      <c r="M25" s="68">
        <f t="shared" si="1"/>
        <v>0</v>
      </c>
      <c r="N25" s="99"/>
      <c r="O25" s="100"/>
      <c r="P25" s="267"/>
      <c r="Q25" s="104"/>
      <c r="R25" s="103">
        <f t="shared" si="2"/>
        <v>0</v>
      </c>
      <c r="S25" s="69">
        <f t="shared" si="3"/>
        <v>0</v>
      </c>
      <c r="T25" s="60"/>
      <c r="U25" s="60">
        <f>S25+T25</f>
        <v>0</v>
      </c>
      <c r="V25" s="98"/>
    </row>
    <row r="26" spans="1:161" ht="24.75" customHeight="1" x14ac:dyDescent="0.25">
      <c r="A26" s="105" t="s">
        <v>229</v>
      </c>
      <c r="B26" s="106"/>
      <c r="C26" s="107" t="s">
        <v>230</v>
      </c>
      <c r="D26" s="616"/>
      <c r="E26" s="617"/>
      <c r="F26" s="617"/>
      <c r="G26" s="617"/>
      <c r="H26" s="618"/>
      <c r="I26" s="616"/>
      <c r="J26" s="617"/>
      <c r="K26" s="617"/>
      <c r="L26" s="617"/>
      <c r="M26" s="618"/>
      <c r="N26" s="619"/>
      <c r="O26" s="620"/>
      <c r="P26" s="620"/>
      <c r="Q26" s="620"/>
      <c r="R26" s="621"/>
      <c r="S26" s="569"/>
      <c r="T26" s="567"/>
      <c r="U26" s="568"/>
      <c r="V26" s="98"/>
    </row>
    <row r="27" spans="1:161" ht="24.75" customHeight="1" x14ac:dyDescent="0.25">
      <c r="A27" s="596" t="s">
        <v>221</v>
      </c>
      <c r="B27" s="649"/>
      <c r="C27" s="650"/>
      <c r="D27" s="602" t="s">
        <v>231</v>
      </c>
      <c r="E27" s="603"/>
      <c r="F27" s="603"/>
      <c r="G27" s="603"/>
      <c r="H27" s="604"/>
      <c r="I27" s="602" t="s">
        <v>231</v>
      </c>
      <c r="J27" s="603"/>
      <c r="K27" s="603"/>
      <c r="L27" s="603"/>
      <c r="M27" s="604"/>
      <c r="N27" s="602" t="s">
        <v>231</v>
      </c>
      <c r="O27" s="603"/>
      <c r="P27" s="603"/>
      <c r="Q27" s="603"/>
      <c r="R27" s="604"/>
      <c r="S27" s="569"/>
      <c r="T27" s="570"/>
      <c r="U27" s="571"/>
      <c r="V27" s="98"/>
    </row>
    <row r="28" spans="1:161" ht="52.5" customHeight="1" x14ac:dyDescent="0.25">
      <c r="A28" s="622" t="s">
        <v>232</v>
      </c>
      <c r="B28" s="623"/>
      <c r="C28" s="97" t="s">
        <v>224</v>
      </c>
      <c r="D28" s="244"/>
      <c r="E28" s="181"/>
      <c r="F28" s="245"/>
      <c r="G28" s="246"/>
      <c r="H28" s="68">
        <f t="shared" ref="H28:H30" si="4">SUM(D28*E28*F28*G28)</f>
        <v>0</v>
      </c>
      <c r="I28" s="99"/>
      <c r="J28" s="110"/>
      <c r="K28" s="206"/>
      <c r="L28" s="178"/>
      <c r="M28" s="68">
        <f t="shared" ref="M28:M30" si="5">SUM(I28*J28*K28*L28)</f>
        <v>0</v>
      </c>
      <c r="N28" s="99"/>
      <c r="O28" s="100"/>
      <c r="P28" s="267"/>
      <c r="Q28" s="102"/>
      <c r="R28" s="103">
        <f t="shared" ref="R28:R30" si="6">SUM(N28*O28*P28*Q28)</f>
        <v>0</v>
      </c>
      <c r="S28" s="69">
        <f t="shared" ref="S28:S30" si="7">SUM(H28+M28+R28)</f>
        <v>0</v>
      </c>
      <c r="T28" s="111"/>
      <c r="U28" s="60">
        <f t="shared" ref="U28:U29" si="8">S28+T28</f>
        <v>0</v>
      </c>
      <c r="V28" s="98"/>
    </row>
    <row r="29" spans="1:161" ht="24.75" customHeight="1" x14ac:dyDescent="0.25">
      <c r="A29" s="622" t="s">
        <v>233</v>
      </c>
      <c r="B29" s="623"/>
      <c r="C29" s="97" t="s">
        <v>226</v>
      </c>
      <c r="D29" s="244"/>
      <c r="E29" s="181"/>
      <c r="F29" s="245"/>
      <c r="G29" s="246"/>
      <c r="H29" s="68">
        <f t="shared" si="4"/>
        <v>0</v>
      </c>
      <c r="I29" s="99"/>
      <c r="J29" s="110"/>
      <c r="K29" s="206"/>
      <c r="L29" s="178"/>
      <c r="M29" s="68">
        <f t="shared" si="5"/>
        <v>0</v>
      </c>
      <c r="N29" s="99"/>
      <c r="O29" s="100"/>
      <c r="P29" s="267"/>
      <c r="Q29" s="102"/>
      <c r="R29" s="103">
        <f t="shared" si="6"/>
        <v>0</v>
      </c>
      <c r="S29" s="69">
        <f t="shared" si="7"/>
        <v>0</v>
      </c>
      <c r="T29" s="111"/>
      <c r="U29" s="60">
        <f t="shared" si="8"/>
        <v>0</v>
      </c>
      <c r="V29" s="98"/>
    </row>
    <row r="30" spans="1:161" ht="24.75" customHeight="1" x14ac:dyDescent="0.25">
      <c r="A30" s="597" t="s">
        <v>234</v>
      </c>
      <c r="B30" s="598"/>
      <c r="C30" s="53" t="s">
        <v>235</v>
      </c>
      <c r="D30" s="62"/>
      <c r="E30" s="63"/>
      <c r="F30" s="183"/>
      <c r="G30" s="176"/>
      <c r="H30" s="68">
        <f t="shared" si="4"/>
        <v>0</v>
      </c>
      <c r="I30" s="62"/>
      <c r="J30" s="63"/>
      <c r="K30" s="183"/>
      <c r="L30" s="176"/>
      <c r="M30" s="68">
        <f t="shared" si="5"/>
        <v>0</v>
      </c>
      <c r="N30" s="99"/>
      <c r="O30" s="100"/>
      <c r="P30" s="267"/>
      <c r="Q30" s="104"/>
      <c r="R30" s="103">
        <f t="shared" si="6"/>
        <v>0</v>
      </c>
      <c r="S30" s="69">
        <f t="shared" si="7"/>
        <v>0</v>
      </c>
      <c r="T30" s="60"/>
      <c r="U30" s="60">
        <f>S30+T30</f>
        <v>0</v>
      </c>
      <c r="V30" s="98"/>
    </row>
    <row r="31" spans="1:161" s="109" customFormat="1" ht="24.75" customHeight="1" x14ac:dyDescent="0.25">
      <c r="A31" s="105" t="s">
        <v>236</v>
      </c>
      <c r="B31" s="106"/>
      <c r="C31" s="107" t="s">
        <v>237</v>
      </c>
      <c r="D31" s="616"/>
      <c r="E31" s="617"/>
      <c r="F31" s="617"/>
      <c r="G31" s="617"/>
      <c r="H31" s="618"/>
      <c r="I31" s="616"/>
      <c r="J31" s="617"/>
      <c r="K31" s="617"/>
      <c r="L31" s="617"/>
      <c r="M31" s="618"/>
      <c r="N31" s="619"/>
      <c r="O31" s="620"/>
      <c r="P31" s="620"/>
      <c r="Q31" s="620"/>
      <c r="R31" s="621"/>
      <c r="S31" s="210"/>
      <c r="T31" s="211"/>
      <c r="U31" s="211"/>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c r="DY31" s="108"/>
      <c r="DZ31" s="108"/>
      <c r="EA31" s="108"/>
      <c r="EB31" s="108"/>
      <c r="EC31" s="108"/>
      <c r="ED31" s="108"/>
      <c r="EE31" s="108"/>
      <c r="EF31" s="108"/>
      <c r="EG31" s="108"/>
      <c r="EH31" s="108"/>
      <c r="EI31" s="108"/>
      <c r="EJ31" s="108"/>
      <c r="EK31" s="108"/>
      <c r="EL31" s="108"/>
      <c r="EM31" s="108"/>
      <c r="EN31" s="108"/>
      <c r="EO31" s="108"/>
      <c r="EP31" s="108"/>
      <c r="EQ31" s="108"/>
      <c r="ER31" s="108"/>
      <c r="ES31" s="108"/>
      <c r="ET31" s="108"/>
      <c r="EU31" s="108"/>
      <c r="EV31" s="108"/>
      <c r="EW31" s="108"/>
      <c r="EX31" s="108"/>
      <c r="EY31" s="108"/>
      <c r="EZ31" s="108"/>
      <c r="FA31" s="108"/>
      <c r="FB31" s="108"/>
      <c r="FC31" s="108"/>
      <c r="FD31" s="108"/>
      <c r="FE31" s="108"/>
    </row>
    <row r="32" spans="1:161" ht="24.75" customHeight="1" x14ac:dyDescent="0.25">
      <c r="A32" s="596" t="s">
        <v>221</v>
      </c>
      <c r="B32" s="649"/>
      <c r="C32" s="650"/>
      <c r="D32" s="602" t="s">
        <v>231</v>
      </c>
      <c r="E32" s="603"/>
      <c r="F32" s="603"/>
      <c r="G32" s="603"/>
      <c r="H32" s="604"/>
      <c r="I32" s="602" t="s">
        <v>231</v>
      </c>
      <c r="J32" s="603"/>
      <c r="K32" s="603"/>
      <c r="L32" s="603"/>
      <c r="M32" s="604"/>
      <c r="N32" s="602" t="s">
        <v>231</v>
      </c>
      <c r="O32" s="603"/>
      <c r="P32" s="603"/>
      <c r="Q32" s="603"/>
      <c r="R32" s="604"/>
      <c r="S32" s="605"/>
      <c r="T32" s="606"/>
      <c r="U32" s="607"/>
      <c r="V32" s="98"/>
    </row>
    <row r="33" spans="1:161" ht="51" customHeight="1" x14ac:dyDescent="0.25">
      <c r="A33" s="622" t="s">
        <v>238</v>
      </c>
      <c r="B33" s="623"/>
      <c r="C33" s="97" t="s">
        <v>224</v>
      </c>
      <c r="D33" s="244"/>
      <c r="E33" s="181"/>
      <c r="F33" s="245"/>
      <c r="G33" s="246"/>
      <c r="H33" s="68">
        <f t="shared" si="0"/>
        <v>0</v>
      </c>
      <c r="I33" s="99"/>
      <c r="J33" s="110"/>
      <c r="K33" s="206"/>
      <c r="L33" s="178"/>
      <c r="M33" s="68">
        <f t="shared" ref="M33:M35" si="9">SUM(I33*J33*K33*L33)</f>
        <v>0</v>
      </c>
      <c r="N33" s="99"/>
      <c r="O33" s="100"/>
      <c r="P33" s="267"/>
      <c r="Q33" s="102"/>
      <c r="R33" s="103">
        <f t="shared" ref="R33:R35" si="10">SUM(N33*O33*P33*Q33)</f>
        <v>0</v>
      </c>
      <c r="S33" s="69">
        <f t="shared" ref="S33:S35" si="11">SUM(H33+M33+R33)</f>
        <v>0</v>
      </c>
      <c r="T33" s="111"/>
      <c r="U33" s="60">
        <f t="shared" ref="U33:U34" si="12">S33+T33</f>
        <v>0</v>
      </c>
    </row>
    <row r="34" spans="1:161" ht="24.75" customHeight="1" x14ac:dyDescent="0.25">
      <c r="A34" s="622" t="s">
        <v>239</v>
      </c>
      <c r="B34" s="623"/>
      <c r="C34" s="97" t="s">
        <v>226</v>
      </c>
      <c r="D34" s="244"/>
      <c r="E34" s="181"/>
      <c r="F34" s="245"/>
      <c r="G34" s="246"/>
      <c r="H34" s="68">
        <f t="shared" si="0"/>
        <v>0</v>
      </c>
      <c r="I34" s="99"/>
      <c r="J34" s="110"/>
      <c r="K34" s="206"/>
      <c r="L34" s="178"/>
      <c r="M34" s="68">
        <f t="shared" si="9"/>
        <v>0</v>
      </c>
      <c r="N34" s="99"/>
      <c r="O34" s="100"/>
      <c r="P34" s="267"/>
      <c r="Q34" s="102"/>
      <c r="R34" s="103">
        <f t="shared" si="10"/>
        <v>0</v>
      </c>
      <c r="S34" s="69">
        <f t="shared" si="11"/>
        <v>0</v>
      </c>
      <c r="T34" s="111"/>
      <c r="U34" s="60">
        <f t="shared" si="12"/>
        <v>0</v>
      </c>
    </row>
    <row r="35" spans="1:161" ht="24.75" customHeight="1" x14ac:dyDescent="0.25">
      <c r="A35" s="597" t="s">
        <v>240</v>
      </c>
      <c r="B35" s="598"/>
      <c r="C35" s="53" t="s">
        <v>235</v>
      </c>
      <c r="D35" s="62"/>
      <c r="E35" s="63"/>
      <c r="F35" s="183"/>
      <c r="G35" s="176"/>
      <c r="H35" s="68">
        <f t="shared" si="0"/>
        <v>0</v>
      </c>
      <c r="I35" s="62"/>
      <c r="J35" s="63"/>
      <c r="K35" s="183"/>
      <c r="L35" s="176"/>
      <c r="M35" s="68">
        <f t="shared" si="9"/>
        <v>0</v>
      </c>
      <c r="N35" s="99"/>
      <c r="O35" s="100"/>
      <c r="P35" s="267"/>
      <c r="Q35" s="104"/>
      <c r="R35" s="103">
        <f t="shared" si="10"/>
        <v>0</v>
      </c>
      <c r="S35" s="69">
        <f t="shared" si="11"/>
        <v>0</v>
      </c>
      <c r="T35" s="60"/>
      <c r="U35" s="60">
        <f>S35+T35</f>
        <v>0</v>
      </c>
    </row>
    <row r="36" spans="1:161" s="83" customFormat="1" ht="24.75" customHeight="1" x14ac:dyDescent="0.25">
      <c r="A36" s="642" t="s">
        <v>241</v>
      </c>
      <c r="B36" s="643"/>
      <c r="C36" s="643"/>
      <c r="D36" s="112"/>
      <c r="E36" s="544"/>
      <c r="F36" s="544"/>
      <c r="G36" s="544"/>
      <c r="H36" s="113">
        <f>SUM(H23:H35)</f>
        <v>2500</v>
      </c>
      <c r="I36" s="112"/>
      <c r="J36" s="544"/>
      <c r="K36" s="544"/>
      <c r="L36" s="544"/>
      <c r="M36" s="113">
        <f>SUM(M23:M35)</f>
        <v>0</v>
      </c>
      <c r="N36" s="114"/>
      <c r="O36" s="115"/>
      <c r="P36" s="116"/>
      <c r="Q36" s="115"/>
      <c r="R36" s="117">
        <f>SUM(R23:R35)</f>
        <v>0</v>
      </c>
      <c r="S36" s="118">
        <f>SUM(S23:S35)</f>
        <v>2500</v>
      </c>
      <c r="T36" s="78">
        <f>SUM(T23:T35)</f>
        <v>0</v>
      </c>
      <c r="U36" s="78">
        <f>S36+T36</f>
        <v>2500</v>
      </c>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c r="EO36" s="82"/>
      <c r="EP36" s="82"/>
      <c r="EQ36" s="82"/>
      <c r="ER36" s="82"/>
      <c r="ES36" s="82"/>
      <c r="ET36" s="82"/>
      <c r="EU36" s="82"/>
      <c r="EV36" s="82"/>
      <c r="EW36" s="82"/>
      <c r="EX36" s="82"/>
      <c r="EY36" s="82"/>
      <c r="EZ36" s="82"/>
      <c r="FA36" s="82"/>
      <c r="FB36" s="82"/>
      <c r="FC36" s="82"/>
      <c r="FD36" s="82"/>
      <c r="FE36" s="82"/>
    </row>
    <row r="37" spans="1:161" s="497" customFormat="1" ht="24.75" customHeight="1" x14ac:dyDescent="0.25">
      <c r="A37" s="119" t="s">
        <v>158</v>
      </c>
      <c r="B37" s="120"/>
      <c r="C37" s="121" t="s">
        <v>242</v>
      </c>
      <c r="D37" s="464"/>
      <c r="E37" s="465" t="s">
        <v>243</v>
      </c>
      <c r="F37" s="493" t="s">
        <v>215</v>
      </c>
      <c r="G37" s="494" t="s">
        <v>216</v>
      </c>
      <c r="H37" s="468"/>
      <c r="I37" s="469"/>
      <c r="J37" s="465" t="s">
        <v>244</v>
      </c>
      <c r="K37" s="493" t="s">
        <v>218</v>
      </c>
      <c r="L37" s="494" t="s">
        <v>216</v>
      </c>
      <c r="M37" s="468"/>
      <c r="N37" s="464"/>
      <c r="O37" s="465" t="s">
        <v>244</v>
      </c>
      <c r="P37" s="493" t="s">
        <v>218</v>
      </c>
      <c r="Q37" s="494" t="s">
        <v>216</v>
      </c>
      <c r="R37" s="466"/>
      <c r="S37" s="495"/>
      <c r="T37" s="48"/>
      <c r="U37" s="48"/>
      <c r="V37" s="496"/>
    </row>
    <row r="38" spans="1:161" ht="24.75" customHeight="1" x14ac:dyDescent="0.25">
      <c r="A38" s="87" t="s">
        <v>245</v>
      </c>
      <c r="B38" s="88"/>
      <c r="C38" s="89" t="s">
        <v>159</v>
      </c>
      <c r="D38" s="543"/>
      <c r="E38" s="89"/>
      <c r="F38" s="89"/>
      <c r="G38" s="89"/>
      <c r="H38" s="90"/>
      <c r="I38" s="543"/>
      <c r="J38" s="89"/>
      <c r="K38" s="89"/>
      <c r="L38" s="89"/>
      <c r="M38" s="90"/>
      <c r="N38" s="545"/>
      <c r="O38" s="91"/>
      <c r="P38" s="92"/>
      <c r="Q38" s="93"/>
      <c r="R38" s="94"/>
      <c r="S38" s="569"/>
      <c r="T38" s="567"/>
      <c r="U38" s="568"/>
      <c r="V38" s="98"/>
    </row>
    <row r="39" spans="1:161" ht="24.75" customHeight="1" x14ac:dyDescent="0.25">
      <c r="A39" s="595" t="s">
        <v>246</v>
      </c>
      <c r="B39" s="595"/>
      <c r="C39" s="596"/>
      <c r="D39" s="584" t="s">
        <v>247</v>
      </c>
      <c r="E39" s="585"/>
      <c r="F39" s="585"/>
      <c r="G39" s="585"/>
      <c r="H39" s="586"/>
      <c r="I39" s="581" t="s">
        <v>248</v>
      </c>
      <c r="J39" s="582"/>
      <c r="K39" s="582"/>
      <c r="L39" s="582"/>
      <c r="M39" s="583"/>
      <c r="N39" s="581" t="s">
        <v>248</v>
      </c>
      <c r="O39" s="582"/>
      <c r="P39" s="582"/>
      <c r="Q39" s="582"/>
      <c r="R39" s="583"/>
      <c r="S39" s="566"/>
      <c r="T39" s="567"/>
      <c r="U39" s="568"/>
      <c r="V39" s="98"/>
    </row>
    <row r="40" spans="1:161" s="79" customFormat="1" ht="15.75" x14ac:dyDescent="0.25">
      <c r="A40" s="597" t="s">
        <v>249</v>
      </c>
      <c r="B40" s="598"/>
      <c r="C40" s="538" t="s">
        <v>250</v>
      </c>
      <c r="D40" s="207"/>
      <c r="E40" s="197">
        <v>1</v>
      </c>
      <c r="F40" s="194">
        <v>10100</v>
      </c>
      <c r="G40" s="195">
        <v>1</v>
      </c>
      <c r="H40" s="196">
        <f>SUM(E40*F40*G40)</f>
        <v>10100</v>
      </c>
      <c r="I40" s="207"/>
      <c r="J40" s="55">
        <v>1</v>
      </c>
      <c r="K40" s="182">
        <v>20000</v>
      </c>
      <c r="L40" s="179">
        <v>1</v>
      </c>
      <c r="M40" s="68">
        <f>SUM(J40*K40*L40)</f>
        <v>20000</v>
      </c>
      <c r="N40" s="209"/>
      <c r="O40" s="122">
        <v>1</v>
      </c>
      <c r="P40" s="188">
        <v>30000</v>
      </c>
      <c r="Q40" s="123">
        <v>0.5</v>
      </c>
      <c r="R40" s="103">
        <f>SUM(O40*P40*Q40)</f>
        <v>15000</v>
      </c>
      <c r="S40" s="276">
        <f>SUM(H40+M40+R40)</f>
        <v>45100</v>
      </c>
      <c r="T40" s="60"/>
      <c r="U40" s="199">
        <f>S40+T40</f>
        <v>45100</v>
      </c>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c r="EO40" s="39"/>
      <c r="EP40" s="39"/>
      <c r="EQ40" s="39"/>
      <c r="ER40" s="39"/>
      <c r="ES40" s="39"/>
      <c r="ET40" s="39"/>
      <c r="EU40" s="39"/>
      <c r="EV40" s="39"/>
      <c r="EW40" s="39"/>
      <c r="EX40" s="39"/>
      <c r="EY40" s="39"/>
      <c r="EZ40" s="39"/>
      <c r="FA40" s="39"/>
      <c r="FB40" s="39"/>
      <c r="FC40" s="39"/>
      <c r="FD40" s="39"/>
      <c r="FE40" s="39"/>
    </row>
    <row r="41" spans="1:161" s="79" customFormat="1" ht="31.5" x14ac:dyDescent="0.25">
      <c r="A41" s="536" t="s">
        <v>251</v>
      </c>
      <c r="B41" s="537"/>
      <c r="C41" s="538" t="s">
        <v>252</v>
      </c>
      <c r="D41" s="207"/>
      <c r="E41" s="197">
        <v>1</v>
      </c>
      <c r="F41" s="194">
        <v>11000</v>
      </c>
      <c r="G41" s="195">
        <v>1</v>
      </c>
      <c r="H41" s="196">
        <f>SUM(E41*F41*G41)</f>
        <v>11000</v>
      </c>
      <c r="I41" s="207"/>
      <c r="J41" s="55">
        <v>1</v>
      </c>
      <c r="K41" s="182">
        <v>30000</v>
      </c>
      <c r="L41" s="179">
        <v>1</v>
      </c>
      <c r="M41" s="68">
        <f>SUM(J41*K41*L41)</f>
        <v>30000</v>
      </c>
      <c r="N41" s="209"/>
      <c r="O41" s="122">
        <v>1</v>
      </c>
      <c r="P41" s="188">
        <v>25000</v>
      </c>
      <c r="Q41" s="123">
        <v>1</v>
      </c>
      <c r="R41" s="103">
        <f>SUM(O41*P41*Q41)</f>
        <v>25000</v>
      </c>
      <c r="S41" s="276">
        <f>SUM(H41+M41+R41)</f>
        <v>66000</v>
      </c>
      <c r="T41" s="60"/>
      <c r="U41" s="199">
        <f>S41+T41</f>
        <v>66000</v>
      </c>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c r="EO41" s="39"/>
      <c r="EP41" s="39"/>
      <c r="EQ41" s="39"/>
      <c r="ER41" s="39"/>
      <c r="ES41" s="39"/>
      <c r="ET41" s="39"/>
      <c r="EU41" s="39"/>
      <c r="EV41" s="39"/>
      <c r="EW41" s="39"/>
      <c r="EX41" s="39"/>
      <c r="EY41" s="39"/>
      <c r="EZ41" s="39"/>
      <c r="FA41" s="39"/>
      <c r="FB41" s="39"/>
      <c r="FC41" s="39"/>
      <c r="FD41" s="39"/>
      <c r="FE41" s="39"/>
    </row>
    <row r="42" spans="1:161" s="79" customFormat="1" ht="15.75" customHeight="1" x14ac:dyDescent="0.25">
      <c r="A42" s="595" t="s">
        <v>246</v>
      </c>
      <c r="B42" s="595"/>
      <c r="C42" s="596"/>
      <c r="D42" s="584" t="s">
        <v>253</v>
      </c>
      <c r="E42" s="585"/>
      <c r="F42" s="585"/>
      <c r="G42" s="585"/>
      <c r="H42" s="586"/>
      <c r="I42" s="581" t="s">
        <v>253</v>
      </c>
      <c r="J42" s="582"/>
      <c r="K42" s="582"/>
      <c r="L42" s="582"/>
      <c r="M42" s="583"/>
      <c r="N42" s="581" t="s">
        <v>253</v>
      </c>
      <c r="O42" s="582"/>
      <c r="P42" s="582"/>
      <c r="Q42" s="582"/>
      <c r="R42" s="583"/>
      <c r="S42" s="572"/>
      <c r="T42" s="567"/>
      <c r="U42" s="568"/>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c r="EV42" s="39"/>
      <c r="EW42" s="39"/>
      <c r="EX42" s="39"/>
      <c r="EY42" s="39"/>
      <c r="EZ42" s="39"/>
      <c r="FA42" s="39"/>
      <c r="FB42" s="39"/>
      <c r="FC42" s="39"/>
      <c r="FD42" s="39"/>
      <c r="FE42" s="39"/>
    </row>
    <row r="43" spans="1:161" s="79" customFormat="1" ht="15.75" x14ac:dyDescent="0.25">
      <c r="A43" s="597" t="s">
        <v>254</v>
      </c>
      <c r="B43" s="598"/>
      <c r="C43" s="538" t="s">
        <v>255</v>
      </c>
      <c r="D43" s="207"/>
      <c r="E43" s="197">
        <v>2</v>
      </c>
      <c r="F43" s="194">
        <v>11000</v>
      </c>
      <c r="G43" s="195">
        <v>1</v>
      </c>
      <c r="H43" s="196">
        <f>SUM(E43*F43*G43)</f>
        <v>22000</v>
      </c>
      <c r="I43" s="207"/>
      <c r="J43" s="197">
        <v>1</v>
      </c>
      <c r="K43" s="194">
        <v>25000</v>
      </c>
      <c r="L43" s="292">
        <v>1</v>
      </c>
      <c r="M43" s="204">
        <f>SUM(J43*K43*L43)</f>
        <v>25000</v>
      </c>
      <c r="N43" s="209"/>
      <c r="O43" s="122">
        <v>1</v>
      </c>
      <c r="P43" s="188">
        <v>20000</v>
      </c>
      <c r="Q43" s="123">
        <v>1</v>
      </c>
      <c r="R43" s="103">
        <f>SUM(O43*P43*Q43)</f>
        <v>20000</v>
      </c>
      <c r="S43" s="276">
        <f>SUM(H43+M43+R43)</f>
        <v>67000</v>
      </c>
      <c r="T43" s="60"/>
      <c r="U43" s="199">
        <f>S43+T43</f>
        <v>67000</v>
      </c>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row>
    <row r="44" spans="1:161" s="79" customFormat="1" ht="15.75" x14ac:dyDescent="0.25">
      <c r="A44" s="597" t="s">
        <v>256</v>
      </c>
      <c r="B44" s="598"/>
      <c r="C44" s="538" t="s">
        <v>255</v>
      </c>
      <c r="D44" s="207"/>
      <c r="E44" s="197"/>
      <c r="F44" s="194"/>
      <c r="G44" s="195"/>
      <c r="H44" s="196">
        <f>SUM(E44*F44*G44)</f>
        <v>0</v>
      </c>
      <c r="I44" s="207"/>
      <c r="J44" s="55"/>
      <c r="K44" s="182"/>
      <c r="L44" s="179"/>
      <c r="M44" s="68">
        <f>SUM(J44*K44*L44)</f>
        <v>0</v>
      </c>
      <c r="N44" s="209"/>
      <c r="O44" s="122"/>
      <c r="P44" s="188"/>
      <c r="Q44" s="123"/>
      <c r="R44" s="103">
        <f>SUM(O44*P44*Q44)</f>
        <v>0</v>
      </c>
      <c r="S44" s="276">
        <f>SUM(H44+M44+R44)</f>
        <v>0</v>
      </c>
      <c r="T44" s="60"/>
      <c r="U44" s="199">
        <f>S44+T44</f>
        <v>0</v>
      </c>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39"/>
      <c r="EH44" s="39"/>
      <c r="EI44" s="39"/>
      <c r="EJ44" s="39"/>
      <c r="EK44" s="39"/>
      <c r="EL44" s="39"/>
      <c r="EM44" s="39"/>
      <c r="EN44" s="39"/>
      <c r="EO44" s="39"/>
      <c r="EP44" s="39"/>
      <c r="EQ44" s="39"/>
      <c r="ER44" s="39"/>
      <c r="ES44" s="39"/>
      <c r="ET44" s="39"/>
      <c r="EU44" s="39"/>
      <c r="EV44" s="39"/>
      <c r="EW44" s="39"/>
      <c r="EX44" s="39"/>
      <c r="EY44" s="39"/>
      <c r="EZ44" s="39"/>
      <c r="FA44" s="39"/>
      <c r="FB44" s="39"/>
      <c r="FC44" s="39"/>
      <c r="FD44" s="39"/>
      <c r="FE44" s="39"/>
    </row>
    <row r="45" spans="1:161" s="83" customFormat="1" ht="24.75" customHeight="1" thickBot="1" x14ac:dyDescent="0.3">
      <c r="A45" s="642" t="s">
        <v>257</v>
      </c>
      <c r="B45" s="643"/>
      <c r="C45" s="643" t="s">
        <v>258</v>
      </c>
      <c r="D45" s="112"/>
      <c r="E45" s="544"/>
      <c r="F45" s="544"/>
      <c r="G45" s="544"/>
      <c r="H45" s="113">
        <f>SUM(H40:H44)</f>
        <v>43100</v>
      </c>
      <c r="I45" s="112"/>
      <c r="J45" s="544"/>
      <c r="K45" s="544"/>
      <c r="L45" s="544"/>
      <c r="M45" s="113">
        <f>SUM(M40:M44)</f>
        <v>75000</v>
      </c>
      <c r="N45" s="114"/>
      <c r="O45" s="115"/>
      <c r="P45" s="116"/>
      <c r="Q45" s="115"/>
      <c r="R45" s="117">
        <f>SUM(R40:R44)</f>
        <v>60000</v>
      </c>
      <c r="S45" s="472">
        <f>SUM(S40:S44)</f>
        <v>178100</v>
      </c>
      <c r="T45" s="473">
        <f>SUM(T40:T44)</f>
        <v>0</v>
      </c>
      <c r="U45" s="473">
        <f>S45+T45</f>
        <v>178100</v>
      </c>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c r="EO45" s="82"/>
      <c r="EP45" s="82"/>
      <c r="EQ45" s="82"/>
      <c r="ER45" s="82"/>
      <c r="ES45" s="82"/>
      <c r="ET45" s="82"/>
      <c r="EU45" s="82"/>
      <c r="EV45" s="82"/>
      <c r="EW45" s="82"/>
      <c r="EX45" s="82"/>
      <c r="EY45" s="82"/>
      <c r="EZ45" s="82"/>
      <c r="FA45" s="82"/>
      <c r="FB45" s="82"/>
      <c r="FC45" s="82"/>
      <c r="FD45" s="82"/>
      <c r="FE45" s="82"/>
    </row>
    <row r="46" spans="1:161" s="497" customFormat="1" ht="28.5" customHeight="1" thickBot="1" x14ac:dyDescent="0.3">
      <c r="A46" s="119" t="s">
        <v>160</v>
      </c>
      <c r="B46" s="120"/>
      <c r="C46" s="121" t="s">
        <v>259</v>
      </c>
      <c r="D46" s="498"/>
      <c r="E46" s="499" t="s">
        <v>260</v>
      </c>
      <c r="F46" s="500" t="s">
        <v>215</v>
      </c>
      <c r="G46" s="501" t="s">
        <v>216</v>
      </c>
      <c r="H46" s="470"/>
      <c r="I46" s="471"/>
      <c r="J46" s="499" t="s">
        <v>260</v>
      </c>
      <c r="K46" s="500" t="s">
        <v>215</v>
      </c>
      <c r="L46" s="501" t="s">
        <v>216</v>
      </c>
      <c r="M46" s="470"/>
      <c r="N46" s="498"/>
      <c r="O46" s="499" t="s">
        <v>260</v>
      </c>
      <c r="P46" s="500" t="s">
        <v>215</v>
      </c>
      <c r="Q46" s="501" t="s">
        <v>216</v>
      </c>
      <c r="R46" s="502"/>
      <c r="S46" s="503"/>
      <c r="T46" s="474"/>
      <c r="U46" s="475"/>
    </row>
    <row r="47" spans="1:161" ht="24.75" customHeight="1" x14ac:dyDescent="0.25">
      <c r="A47" s="651" t="s">
        <v>261</v>
      </c>
      <c r="B47" s="652"/>
      <c r="C47" s="294" t="s">
        <v>161</v>
      </c>
      <c r="D47" s="590"/>
      <c r="E47" s="574"/>
      <c r="F47" s="574"/>
      <c r="G47" s="574"/>
      <c r="H47" s="591"/>
      <c r="I47" s="592"/>
      <c r="J47" s="574"/>
      <c r="K47" s="574"/>
      <c r="L47" s="574"/>
      <c r="M47" s="591"/>
      <c r="N47" s="590"/>
      <c r="O47" s="593"/>
      <c r="P47" s="593"/>
      <c r="Q47" s="593"/>
      <c r="R47" s="594"/>
      <c r="S47" s="573"/>
      <c r="T47" s="574"/>
      <c r="U47" s="575"/>
    </row>
    <row r="48" spans="1:161" ht="25.5" customHeight="1" x14ac:dyDescent="0.25">
      <c r="A48" s="595" t="s">
        <v>221</v>
      </c>
      <c r="B48" s="595"/>
      <c r="C48" s="596"/>
      <c r="D48" s="599" t="s">
        <v>247</v>
      </c>
      <c r="E48" s="600"/>
      <c r="F48" s="600"/>
      <c r="G48" s="600"/>
      <c r="H48" s="601"/>
      <c r="I48" s="599" t="s">
        <v>247</v>
      </c>
      <c r="J48" s="600"/>
      <c r="K48" s="600"/>
      <c r="L48" s="600"/>
      <c r="M48" s="601"/>
      <c r="N48" s="599" t="s">
        <v>247</v>
      </c>
      <c r="O48" s="600"/>
      <c r="P48" s="600"/>
      <c r="Q48" s="600"/>
      <c r="R48" s="601"/>
      <c r="S48" s="587"/>
      <c r="T48" s="588"/>
      <c r="U48" s="589"/>
      <c r="V48" s="98"/>
    </row>
    <row r="49" spans="1:161" ht="28.5" customHeight="1" x14ac:dyDescent="0.25">
      <c r="A49" s="597" t="s">
        <v>262</v>
      </c>
      <c r="B49" s="598"/>
      <c r="C49" s="53" t="s">
        <v>263</v>
      </c>
      <c r="D49" s="208"/>
      <c r="E49" s="197">
        <v>2</v>
      </c>
      <c r="F49" s="194">
        <v>250</v>
      </c>
      <c r="G49" s="195">
        <v>1</v>
      </c>
      <c r="H49" s="204">
        <f>SUM(E49*F49*G49)</f>
        <v>500</v>
      </c>
      <c r="I49" s="208"/>
      <c r="J49" s="55">
        <v>2</v>
      </c>
      <c r="K49" s="182">
        <v>222</v>
      </c>
      <c r="L49" s="175">
        <v>1</v>
      </c>
      <c r="M49" s="56">
        <f>SUM(J49*K49*L49)</f>
        <v>444</v>
      </c>
      <c r="N49" s="247"/>
      <c r="O49" s="122">
        <v>2</v>
      </c>
      <c r="P49" s="268">
        <v>200</v>
      </c>
      <c r="Q49" s="124">
        <v>0.75</v>
      </c>
      <c r="R49" s="125">
        <f>SUM(O49*P49*Q49)</f>
        <v>300</v>
      </c>
      <c r="S49" s="276">
        <f>SUM(H49+M49+R49)</f>
        <v>1244</v>
      </c>
      <c r="T49" s="60"/>
      <c r="U49" s="199">
        <f>S49+T49</f>
        <v>1244</v>
      </c>
    </row>
    <row r="50" spans="1:161" ht="26.25" customHeight="1" x14ac:dyDescent="0.25">
      <c r="A50" s="595" t="s">
        <v>221</v>
      </c>
      <c r="B50" s="595"/>
      <c r="C50" s="596"/>
      <c r="D50" s="576"/>
      <c r="E50" s="567"/>
      <c r="F50" s="567"/>
      <c r="G50" s="567"/>
      <c r="H50" s="577"/>
      <c r="I50" s="576"/>
      <c r="J50" s="567"/>
      <c r="K50" s="567"/>
      <c r="L50" s="567"/>
      <c r="M50" s="577"/>
      <c r="N50" s="578"/>
      <c r="O50" s="579"/>
      <c r="P50" s="579"/>
      <c r="Q50" s="579"/>
      <c r="R50" s="580"/>
      <c r="S50" s="572"/>
      <c r="T50" s="570"/>
      <c r="U50" s="571"/>
    </row>
    <row r="51" spans="1:161" ht="34.5" customHeight="1" x14ac:dyDescent="0.25">
      <c r="A51" s="597" t="s">
        <v>264</v>
      </c>
      <c r="B51" s="598"/>
      <c r="C51" s="53" t="s">
        <v>265</v>
      </c>
      <c r="D51" s="296"/>
      <c r="E51" s="297">
        <v>1</v>
      </c>
      <c r="F51" s="298">
        <v>111</v>
      </c>
      <c r="G51" s="299">
        <v>1</v>
      </c>
      <c r="H51" s="204">
        <f>SUM(E51*F51*G51)</f>
        <v>111</v>
      </c>
      <c r="I51" s="296"/>
      <c r="J51" s="300">
        <v>5</v>
      </c>
      <c r="K51" s="301">
        <v>550</v>
      </c>
      <c r="L51" s="302">
        <v>0.5</v>
      </c>
      <c r="M51" s="56">
        <f>SUM(J51*K51*L51)</f>
        <v>1375</v>
      </c>
      <c r="N51" s="303"/>
      <c r="O51" s="304">
        <v>1</v>
      </c>
      <c r="P51" s="305">
        <v>700</v>
      </c>
      <c r="Q51" s="306">
        <v>1</v>
      </c>
      <c r="R51" s="125">
        <f>SUM(O51*P51*Q51)</f>
        <v>700</v>
      </c>
      <c r="S51" s="276">
        <f>SUM(H51+M51+R51)</f>
        <v>2186</v>
      </c>
      <c r="T51" s="60"/>
      <c r="U51" s="199">
        <f>S51+T51</f>
        <v>2186</v>
      </c>
    </row>
    <row r="52" spans="1:161" ht="24.75" customHeight="1" x14ac:dyDescent="0.25">
      <c r="A52" s="642" t="s">
        <v>266</v>
      </c>
      <c r="B52" s="643"/>
      <c r="C52" s="643" t="s">
        <v>267</v>
      </c>
      <c r="D52" s="112"/>
      <c r="E52" s="544"/>
      <c r="F52" s="544"/>
      <c r="G52" s="544"/>
      <c r="H52" s="113">
        <f>SUM(H49:H51)</f>
        <v>611</v>
      </c>
      <c r="I52" s="112"/>
      <c r="J52" s="544"/>
      <c r="K52" s="544"/>
      <c r="L52" s="544"/>
      <c r="M52" s="113">
        <f>SUM(M49:M51)</f>
        <v>1819</v>
      </c>
      <c r="N52" s="114"/>
      <c r="O52" s="115"/>
      <c r="P52" s="116"/>
      <c r="Q52" s="115"/>
      <c r="R52" s="117">
        <f>SUM(R49:R51)</f>
        <v>1000</v>
      </c>
      <c r="S52" s="118">
        <f>SUM(S49:S51)</f>
        <v>3430</v>
      </c>
      <c r="T52" s="78">
        <f>SUM(T49:T51)</f>
        <v>0</v>
      </c>
      <c r="U52" s="78">
        <f>S52+T52</f>
        <v>3430</v>
      </c>
    </row>
    <row r="53" spans="1:161" s="497" customFormat="1" ht="24.75" customHeight="1" x14ac:dyDescent="0.25">
      <c r="A53" s="119" t="s">
        <v>162</v>
      </c>
      <c r="B53" s="120"/>
      <c r="C53" s="121" t="s">
        <v>163</v>
      </c>
      <c r="D53" s="469"/>
      <c r="E53" s="465" t="s">
        <v>244</v>
      </c>
      <c r="F53" s="493" t="s">
        <v>215</v>
      </c>
      <c r="G53" s="494" t="s">
        <v>216</v>
      </c>
      <c r="H53" s="468"/>
      <c r="I53" s="469"/>
      <c r="J53" s="465" t="s">
        <v>244</v>
      </c>
      <c r="K53" s="493" t="s">
        <v>215</v>
      </c>
      <c r="L53" s="494" t="s">
        <v>216</v>
      </c>
      <c r="M53" s="468"/>
      <c r="N53" s="464"/>
      <c r="O53" s="465" t="s">
        <v>244</v>
      </c>
      <c r="P53" s="493" t="s">
        <v>215</v>
      </c>
      <c r="Q53" s="494" t="s">
        <v>216</v>
      </c>
      <c r="R53" s="466"/>
      <c r="S53" s="495"/>
      <c r="T53" s="48"/>
      <c r="U53" s="48"/>
    </row>
    <row r="54" spans="1:161" s="79" customFormat="1" ht="24.75" customHeight="1" x14ac:dyDescent="0.25">
      <c r="A54" s="126" t="s">
        <v>268</v>
      </c>
      <c r="B54" s="127"/>
      <c r="C54" s="357" t="s">
        <v>269</v>
      </c>
      <c r="D54" s="558"/>
      <c r="E54" s="559"/>
      <c r="F54" s="559"/>
      <c r="G54" s="559"/>
      <c r="H54" s="559"/>
      <c r="I54" s="558"/>
      <c r="J54" s="559"/>
      <c r="K54" s="559"/>
      <c r="L54" s="559"/>
      <c r="M54" s="559"/>
      <c r="N54" s="560"/>
      <c r="O54" s="559"/>
      <c r="P54" s="559"/>
      <c r="Q54" s="559"/>
      <c r="R54" s="559"/>
      <c r="S54" s="561"/>
      <c r="T54" s="562"/>
      <c r="U54" s="562"/>
      <c r="V54" s="98"/>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c r="DD54" s="39"/>
      <c r="DE54" s="39"/>
      <c r="DF54" s="39"/>
      <c r="DG54" s="39"/>
      <c r="DH54" s="39"/>
      <c r="DI54" s="39"/>
      <c r="DJ54" s="39"/>
      <c r="DK54" s="39"/>
      <c r="DL54" s="39"/>
      <c r="DM54" s="39"/>
      <c r="DN54" s="39"/>
      <c r="DO54" s="39"/>
      <c r="DP54" s="39"/>
      <c r="DQ54" s="39"/>
      <c r="DR54" s="39"/>
      <c r="DS54" s="39"/>
      <c r="DT54" s="39"/>
      <c r="DU54" s="39"/>
      <c r="DV54" s="39"/>
      <c r="DW54" s="39"/>
      <c r="DX54" s="39"/>
      <c r="DY54" s="39"/>
      <c r="DZ54" s="39"/>
      <c r="EA54" s="39"/>
      <c r="EB54" s="39"/>
      <c r="EC54" s="39"/>
      <c r="ED54" s="39"/>
      <c r="EE54" s="39"/>
      <c r="EF54" s="39"/>
      <c r="EG54" s="39"/>
      <c r="EH54" s="39"/>
      <c r="EI54" s="39"/>
      <c r="EJ54" s="39"/>
      <c r="EK54" s="39"/>
      <c r="EL54" s="39"/>
      <c r="EM54" s="39"/>
      <c r="EN54" s="39"/>
      <c r="EO54" s="39"/>
      <c r="EP54" s="39"/>
      <c r="EQ54" s="39"/>
      <c r="ER54" s="39"/>
      <c r="ES54" s="39"/>
      <c r="ET54" s="39"/>
      <c r="EU54" s="39"/>
      <c r="EV54" s="39"/>
      <c r="EW54" s="39"/>
      <c r="EX54" s="39"/>
      <c r="EY54" s="39"/>
      <c r="EZ54" s="39"/>
      <c r="FA54" s="39"/>
      <c r="FB54" s="39"/>
      <c r="FC54" s="39"/>
      <c r="FD54" s="39"/>
      <c r="FE54" s="39"/>
    </row>
    <row r="55" spans="1:161" ht="24.75" customHeight="1" x14ac:dyDescent="0.25">
      <c r="A55" s="595" t="s">
        <v>270</v>
      </c>
      <c r="B55" s="595"/>
      <c r="C55" s="595"/>
      <c r="D55" s="611" t="s">
        <v>271</v>
      </c>
      <c r="E55" s="611"/>
      <c r="F55" s="611"/>
      <c r="G55" s="611"/>
      <c r="H55" s="611"/>
      <c r="I55" s="611" t="s">
        <v>271</v>
      </c>
      <c r="J55" s="611"/>
      <c r="K55" s="611"/>
      <c r="L55" s="611"/>
      <c r="M55" s="611"/>
      <c r="N55" s="611" t="s">
        <v>271</v>
      </c>
      <c r="O55" s="611"/>
      <c r="P55" s="611"/>
      <c r="Q55" s="611"/>
      <c r="R55" s="611"/>
      <c r="S55" s="612"/>
      <c r="T55" s="612"/>
      <c r="U55" s="612"/>
      <c r="V55" s="98"/>
    </row>
    <row r="56" spans="1:161" s="83" customFormat="1" ht="24.75" customHeight="1" x14ac:dyDescent="0.25">
      <c r="A56" s="597" t="s">
        <v>272</v>
      </c>
      <c r="B56" s="598"/>
      <c r="C56" s="135" t="s">
        <v>273</v>
      </c>
      <c r="D56" s="250"/>
      <c r="E56" s="275">
        <v>1</v>
      </c>
      <c r="F56" s="202">
        <v>95619</v>
      </c>
      <c r="G56" s="203">
        <v>1</v>
      </c>
      <c r="H56" s="204">
        <f>SUM(E56*F56*G56)</f>
        <v>95619</v>
      </c>
      <c r="I56" s="250"/>
      <c r="J56" s="275"/>
      <c r="K56" s="278"/>
      <c r="L56" s="279"/>
      <c r="M56" s="204">
        <f>SUM(J56*K56*L56)</f>
        <v>0</v>
      </c>
      <c r="N56" s="269"/>
      <c r="O56" s="136"/>
      <c r="P56" s="270"/>
      <c r="Q56" s="137"/>
      <c r="R56" s="103">
        <f>SUM(O56*P56*Q56)</f>
        <v>0</v>
      </c>
      <c r="S56" s="277">
        <f>H56+M56+R56</f>
        <v>95619</v>
      </c>
      <c r="T56" s="60"/>
      <c r="U56" s="199">
        <f>S56+T56</f>
        <v>95619</v>
      </c>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c r="EO56" s="82"/>
      <c r="EP56" s="82"/>
      <c r="EQ56" s="82"/>
      <c r="ER56" s="82"/>
      <c r="ES56" s="82"/>
      <c r="ET56" s="82"/>
      <c r="EU56" s="82"/>
      <c r="EV56" s="82"/>
      <c r="EW56" s="82"/>
      <c r="EX56" s="82"/>
      <c r="EY56" s="82"/>
      <c r="EZ56" s="82"/>
      <c r="FA56" s="82"/>
      <c r="FB56" s="82"/>
      <c r="FC56" s="82"/>
      <c r="FD56" s="82"/>
      <c r="FE56" s="82"/>
    </row>
    <row r="57" spans="1:161" ht="24.75" customHeight="1" x14ac:dyDescent="0.25">
      <c r="A57" s="126" t="s">
        <v>274</v>
      </c>
      <c r="B57" s="127"/>
      <c r="C57" s="128" t="s">
        <v>275</v>
      </c>
      <c r="D57" s="129"/>
      <c r="E57" s="128"/>
      <c r="F57" s="128"/>
      <c r="G57" s="128"/>
      <c r="H57" s="130"/>
      <c r="I57" s="129"/>
      <c r="J57" s="128"/>
      <c r="K57" s="128"/>
      <c r="L57" s="128"/>
      <c r="M57" s="130"/>
      <c r="N57" s="131"/>
      <c r="O57" s="132"/>
      <c r="P57" s="133"/>
      <c r="Q57" s="132"/>
      <c r="R57" s="134"/>
      <c r="S57" s="563"/>
      <c r="T57" s="564"/>
      <c r="U57" s="565"/>
    </row>
    <row r="58" spans="1:161" ht="24.75" customHeight="1" x14ac:dyDescent="0.25">
      <c r="A58" s="595" t="s">
        <v>246</v>
      </c>
      <c r="B58" s="595"/>
      <c r="C58" s="596"/>
      <c r="D58" s="602" t="s">
        <v>276</v>
      </c>
      <c r="E58" s="603"/>
      <c r="F58" s="603"/>
      <c r="G58" s="603"/>
      <c r="H58" s="604"/>
      <c r="I58" s="602" t="s">
        <v>276</v>
      </c>
      <c r="J58" s="603"/>
      <c r="K58" s="603"/>
      <c r="L58" s="603"/>
      <c r="M58" s="604"/>
      <c r="N58" s="602" t="s">
        <v>276</v>
      </c>
      <c r="O58" s="603"/>
      <c r="P58" s="603"/>
      <c r="Q58" s="603"/>
      <c r="R58" s="604"/>
      <c r="S58" s="605"/>
      <c r="T58" s="606"/>
      <c r="U58" s="607"/>
      <c r="V58" s="98"/>
    </row>
    <row r="59" spans="1:161" s="79" customFormat="1" ht="24.75" customHeight="1" x14ac:dyDescent="0.25">
      <c r="A59" s="597" t="s">
        <v>277</v>
      </c>
      <c r="B59" s="598"/>
      <c r="C59" s="135" t="s">
        <v>278</v>
      </c>
      <c r="D59" s="250"/>
      <c r="E59" s="275">
        <v>1</v>
      </c>
      <c r="F59" s="202">
        <v>5000</v>
      </c>
      <c r="G59" s="203">
        <v>1</v>
      </c>
      <c r="H59" s="204">
        <f>SUM(E59*F59*G59)</f>
        <v>5000</v>
      </c>
      <c r="I59" s="250"/>
      <c r="J59" s="275">
        <v>1</v>
      </c>
      <c r="K59" s="278">
        <v>1000</v>
      </c>
      <c r="L59" s="279">
        <v>1</v>
      </c>
      <c r="M59" s="204">
        <f>SUM(J59*K59*L59)</f>
        <v>1000</v>
      </c>
      <c r="N59" s="269"/>
      <c r="O59" s="136"/>
      <c r="P59" s="270"/>
      <c r="Q59" s="137"/>
      <c r="R59" s="103">
        <f>SUM(O59*P59*Q59)</f>
        <v>0</v>
      </c>
      <c r="S59" s="276">
        <f>SUM(H59+M59+R59)</f>
        <v>6000</v>
      </c>
      <c r="T59" s="60">
        <v>0</v>
      </c>
      <c r="U59" s="60">
        <f>S59+T59</f>
        <v>6000</v>
      </c>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c r="CT59" s="39"/>
      <c r="CU59" s="39"/>
      <c r="CV59" s="39"/>
      <c r="CW59" s="39"/>
      <c r="CX59" s="39"/>
      <c r="CY59" s="39"/>
      <c r="CZ59" s="39"/>
      <c r="DA59" s="39"/>
      <c r="DB59" s="39"/>
      <c r="DC59" s="39"/>
      <c r="DD59" s="39"/>
      <c r="DE59" s="39"/>
      <c r="DF59" s="39"/>
      <c r="DG59" s="39"/>
      <c r="DH59" s="39"/>
      <c r="DI59" s="39"/>
      <c r="DJ59" s="39"/>
      <c r="DK59" s="39"/>
      <c r="DL59" s="39"/>
      <c r="DM59" s="39"/>
      <c r="DN59" s="39"/>
      <c r="DO59" s="39"/>
      <c r="DP59" s="39"/>
      <c r="DQ59" s="39"/>
      <c r="DR59" s="39"/>
      <c r="DS59" s="39"/>
      <c r="DT59" s="39"/>
      <c r="DU59" s="39"/>
      <c r="DV59" s="39"/>
      <c r="DW59" s="39"/>
      <c r="DX59" s="39"/>
      <c r="DY59" s="39"/>
      <c r="DZ59" s="39"/>
      <c r="EA59" s="39"/>
      <c r="EB59" s="39"/>
      <c r="EC59" s="39"/>
      <c r="ED59" s="39"/>
      <c r="EE59" s="39"/>
      <c r="EF59" s="39"/>
      <c r="EG59" s="39"/>
      <c r="EH59" s="39"/>
      <c r="EI59" s="39"/>
      <c r="EJ59" s="39"/>
      <c r="EK59" s="39"/>
      <c r="EL59" s="39"/>
      <c r="EM59" s="39"/>
      <c r="EN59" s="39"/>
      <c r="EO59" s="39"/>
      <c r="EP59" s="39"/>
      <c r="EQ59" s="39"/>
      <c r="ER59" s="39"/>
      <c r="ES59" s="39"/>
      <c r="ET59" s="39"/>
      <c r="EU59" s="39"/>
      <c r="EV59" s="39"/>
      <c r="EW59" s="39"/>
      <c r="EX59" s="39"/>
      <c r="EY59" s="39"/>
      <c r="EZ59" s="39"/>
      <c r="FA59" s="39"/>
      <c r="FB59" s="39"/>
      <c r="FC59" s="39"/>
      <c r="FD59" s="39"/>
      <c r="FE59" s="39"/>
    </row>
    <row r="60" spans="1:161" s="83" customFormat="1" ht="24.75" customHeight="1" x14ac:dyDescent="0.25">
      <c r="A60" s="642" t="s">
        <v>279</v>
      </c>
      <c r="B60" s="643"/>
      <c r="C60" s="643"/>
      <c r="D60" s="112"/>
      <c r="E60" s="544"/>
      <c r="F60" s="544"/>
      <c r="G60" s="544"/>
      <c r="H60" s="113">
        <f>SUM(H56+H59)</f>
        <v>100619</v>
      </c>
      <c r="I60" s="112"/>
      <c r="J60" s="544"/>
      <c r="K60" s="544"/>
      <c r="L60" s="544"/>
      <c r="M60" s="113">
        <f>SUM(M56:M59)</f>
        <v>1000</v>
      </c>
      <c r="N60" s="114"/>
      <c r="O60" s="115"/>
      <c r="P60" s="116"/>
      <c r="Q60" s="115"/>
      <c r="R60" s="117">
        <f>SUM(R56+R59)</f>
        <v>0</v>
      </c>
      <c r="S60" s="118">
        <f>SUM(S56:S59)</f>
        <v>101619</v>
      </c>
      <c r="T60" s="78">
        <f>SUM(T56:T59)</f>
        <v>0</v>
      </c>
      <c r="U60" s="78">
        <f>S60+T60</f>
        <v>101619</v>
      </c>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row>
    <row r="61" spans="1:161" s="497" customFormat="1" ht="24.75" customHeight="1" x14ac:dyDescent="0.25">
      <c r="A61" s="119" t="s">
        <v>164</v>
      </c>
      <c r="B61" s="120"/>
      <c r="C61" s="121" t="s">
        <v>280</v>
      </c>
      <c r="D61" s="476"/>
      <c r="E61" s="499" t="s">
        <v>244</v>
      </c>
      <c r="F61" s="500" t="s">
        <v>215</v>
      </c>
      <c r="G61" s="501" t="s">
        <v>216</v>
      </c>
      <c r="H61" s="470"/>
      <c r="I61" s="469"/>
      <c r="J61" s="467"/>
      <c r="K61" s="467"/>
      <c r="L61" s="467"/>
      <c r="M61" s="468"/>
      <c r="N61" s="464"/>
      <c r="O61" s="465"/>
      <c r="P61" s="493"/>
      <c r="Q61" s="465"/>
      <c r="R61" s="466"/>
      <c r="S61" s="154"/>
      <c r="T61" s="48"/>
      <c r="U61" s="48"/>
      <c r="V61" s="496"/>
    </row>
    <row r="62" spans="1:161" ht="24.75" customHeight="1" x14ac:dyDescent="0.25">
      <c r="A62" s="597" t="s">
        <v>281</v>
      </c>
      <c r="B62" s="598"/>
      <c r="C62" s="488" t="s">
        <v>280</v>
      </c>
      <c r="D62" s="208"/>
      <c r="E62" s="280">
        <v>0</v>
      </c>
      <c r="F62" s="252">
        <v>0</v>
      </c>
      <c r="G62" s="281">
        <v>0</v>
      </c>
      <c r="H62" s="68">
        <f>SUM(E62*F62*G62)</f>
        <v>0</v>
      </c>
      <c r="I62" s="208"/>
      <c r="J62" s="142"/>
      <c r="K62" s="252"/>
      <c r="L62" s="180"/>
      <c r="M62" s="143"/>
      <c r="N62" s="208"/>
      <c r="O62" s="142"/>
      <c r="P62" s="252"/>
      <c r="Q62" s="180"/>
      <c r="R62" s="144"/>
      <c r="S62" s="138">
        <f>SUM(H62+M62+R62)</f>
        <v>0</v>
      </c>
      <c r="T62" s="60">
        <v>0</v>
      </c>
      <c r="U62" s="60">
        <f>S62+T62</f>
        <v>0</v>
      </c>
    </row>
    <row r="63" spans="1:161" s="79" customFormat="1" ht="24.75" customHeight="1" x14ac:dyDescent="0.25">
      <c r="A63" s="145" t="s">
        <v>282</v>
      </c>
      <c r="B63" s="145"/>
      <c r="C63" s="282"/>
      <c r="D63" s="147"/>
      <c r="E63" s="146"/>
      <c r="F63" s="146"/>
      <c r="G63" s="146"/>
      <c r="H63" s="249">
        <f>SUM(H62)</f>
        <v>0</v>
      </c>
      <c r="I63" s="147"/>
      <c r="J63" s="146"/>
      <c r="K63" s="146"/>
      <c r="L63" s="146"/>
      <c r="M63" s="148">
        <f>SUM(M62)</f>
        <v>0</v>
      </c>
      <c r="N63" s="147"/>
      <c r="O63" s="146"/>
      <c r="P63" s="146"/>
      <c r="Q63" s="149"/>
      <c r="R63" s="150">
        <f>SUM(R62)</f>
        <v>0</v>
      </c>
      <c r="S63" s="77">
        <f>SUM(S62:S62)</f>
        <v>0</v>
      </c>
      <c r="T63" s="78">
        <v>0</v>
      </c>
      <c r="U63" s="78">
        <f>S63+T63</f>
        <v>0</v>
      </c>
      <c r="V63" s="98"/>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39"/>
      <c r="EV63" s="39"/>
      <c r="EW63" s="39"/>
      <c r="EX63" s="39"/>
      <c r="EY63" s="39"/>
      <c r="EZ63" s="39"/>
      <c r="FA63" s="39"/>
      <c r="FB63" s="39"/>
      <c r="FC63" s="39"/>
      <c r="FD63" s="39"/>
      <c r="FE63" s="39"/>
    </row>
    <row r="64" spans="1:161" s="492" customFormat="1" ht="24.75" customHeight="1" x14ac:dyDescent="0.25">
      <c r="A64" s="119" t="s">
        <v>166</v>
      </c>
      <c r="B64" s="120"/>
      <c r="C64" s="121" t="s">
        <v>167</v>
      </c>
      <c r="D64" s="498" t="s">
        <v>283</v>
      </c>
      <c r="E64" s="499" t="s">
        <v>244</v>
      </c>
      <c r="F64" s="500" t="s">
        <v>215</v>
      </c>
      <c r="G64" s="477" t="s">
        <v>216</v>
      </c>
      <c r="H64" s="470"/>
      <c r="I64" s="498" t="s">
        <v>283</v>
      </c>
      <c r="J64" s="499" t="s">
        <v>244</v>
      </c>
      <c r="K64" s="500" t="s">
        <v>218</v>
      </c>
      <c r="L64" s="477" t="s">
        <v>216</v>
      </c>
      <c r="M64" s="470"/>
      <c r="N64" s="498" t="s">
        <v>283</v>
      </c>
      <c r="O64" s="499" t="s">
        <v>244</v>
      </c>
      <c r="P64" s="500" t="s">
        <v>218</v>
      </c>
      <c r="Q64" s="477" t="s">
        <v>216</v>
      </c>
      <c r="R64" s="502"/>
      <c r="S64" s="495"/>
      <c r="T64" s="48"/>
      <c r="U64" s="48"/>
      <c r="V64" s="491"/>
      <c r="W64" s="491"/>
      <c r="X64" s="491"/>
      <c r="Y64" s="491"/>
      <c r="Z64" s="491"/>
      <c r="AA64" s="491"/>
      <c r="AB64" s="491"/>
      <c r="AC64" s="491"/>
      <c r="AD64" s="491"/>
      <c r="AE64" s="491"/>
      <c r="AF64" s="491"/>
      <c r="AG64" s="491"/>
      <c r="AH64" s="491"/>
      <c r="AI64" s="491"/>
      <c r="AJ64" s="491"/>
      <c r="AK64" s="491"/>
      <c r="AL64" s="491"/>
      <c r="AM64" s="491"/>
      <c r="AN64" s="491"/>
      <c r="AO64" s="491"/>
      <c r="AP64" s="491"/>
      <c r="AQ64" s="491"/>
      <c r="AR64" s="491"/>
      <c r="AS64" s="491"/>
      <c r="AT64" s="491"/>
      <c r="AU64" s="491"/>
      <c r="AV64" s="491"/>
      <c r="AW64" s="491"/>
      <c r="AX64" s="491"/>
      <c r="AY64" s="491"/>
      <c r="AZ64" s="491"/>
      <c r="BA64" s="491"/>
      <c r="BB64" s="491"/>
      <c r="BC64" s="491"/>
      <c r="BD64" s="491"/>
      <c r="BE64" s="491"/>
      <c r="BF64" s="491"/>
      <c r="BG64" s="491"/>
      <c r="BH64" s="491"/>
      <c r="BI64" s="491"/>
      <c r="BJ64" s="491"/>
      <c r="BK64" s="491"/>
      <c r="BL64" s="491"/>
      <c r="BM64" s="491"/>
      <c r="BN64" s="491"/>
      <c r="BO64" s="491"/>
      <c r="BP64" s="491"/>
      <c r="BQ64" s="491"/>
      <c r="BR64" s="491"/>
      <c r="BS64" s="491"/>
      <c r="BT64" s="491"/>
      <c r="BU64" s="491"/>
      <c r="BV64" s="491"/>
      <c r="BW64" s="491"/>
      <c r="BX64" s="491"/>
      <c r="BY64" s="491"/>
      <c r="BZ64" s="491"/>
      <c r="CA64" s="491"/>
      <c r="CB64" s="491"/>
      <c r="CC64" s="491"/>
      <c r="CD64" s="491"/>
      <c r="CE64" s="491"/>
      <c r="CF64" s="491"/>
      <c r="CG64" s="491"/>
      <c r="CH64" s="491"/>
      <c r="CI64" s="491"/>
      <c r="CJ64" s="491"/>
      <c r="CK64" s="491"/>
      <c r="CL64" s="491"/>
      <c r="CM64" s="491"/>
      <c r="CN64" s="491"/>
      <c r="CO64" s="491"/>
      <c r="CP64" s="491"/>
      <c r="CQ64" s="491"/>
      <c r="CR64" s="491"/>
      <c r="CS64" s="491"/>
      <c r="CT64" s="491"/>
      <c r="CU64" s="491"/>
      <c r="CV64" s="491"/>
      <c r="CW64" s="491"/>
      <c r="CX64" s="491"/>
      <c r="CY64" s="491"/>
      <c r="CZ64" s="491"/>
      <c r="DA64" s="491"/>
      <c r="DB64" s="491"/>
      <c r="DC64" s="491"/>
      <c r="DD64" s="491"/>
      <c r="DE64" s="491"/>
      <c r="DF64" s="491"/>
      <c r="DG64" s="491"/>
      <c r="DH64" s="491"/>
      <c r="DI64" s="491"/>
      <c r="DJ64" s="491"/>
      <c r="DK64" s="491"/>
      <c r="DL64" s="491"/>
      <c r="DM64" s="491"/>
      <c r="DN64" s="491"/>
      <c r="DO64" s="491"/>
      <c r="DP64" s="491"/>
      <c r="DQ64" s="491"/>
      <c r="DR64" s="491"/>
      <c r="DS64" s="491"/>
      <c r="DT64" s="491"/>
      <c r="DU64" s="491"/>
      <c r="DV64" s="491"/>
      <c r="DW64" s="491"/>
      <c r="DX64" s="491"/>
      <c r="DY64" s="491"/>
      <c r="DZ64" s="491"/>
      <c r="EA64" s="491"/>
      <c r="EB64" s="491"/>
      <c r="EC64" s="491"/>
      <c r="ED64" s="491"/>
      <c r="EE64" s="491"/>
      <c r="EF64" s="491"/>
      <c r="EG64" s="491"/>
      <c r="EH64" s="491"/>
      <c r="EI64" s="491"/>
      <c r="EJ64" s="491"/>
      <c r="EK64" s="491"/>
      <c r="EL64" s="491"/>
      <c r="EM64" s="491"/>
      <c r="EN64" s="491"/>
      <c r="EO64" s="491"/>
      <c r="EP64" s="491"/>
      <c r="EQ64" s="491"/>
      <c r="ER64" s="491"/>
      <c r="ES64" s="491"/>
      <c r="ET64" s="491"/>
      <c r="EU64" s="491"/>
      <c r="EV64" s="491"/>
      <c r="EW64" s="491"/>
      <c r="EX64" s="491"/>
      <c r="EY64" s="491"/>
      <c r="EZ64" s="491"/>
      <c r="FA64" s="491"/>
      <c r="FB64" s="491"/>
      <c r="FC64" s="491"/>
      <c r="FD64" s="491"/>
      <c r="FE64" s="491"/>
    </row>
    <row r="65" spans="1:161" ht="24.75" customHeight="1" x14ac:dyDescent="0.25">
      <c r="A65" s="595" t="s">
        <v>246</v>
      </c>
      <c r="B65" s="595"/>
      <c r="C65" s="596"/>
      <c r="D65" s="581" t="s">
        <v>271</v>
      </c>
      <c r="E65" s="582"/>
      <c r="F65" s="582"/>
      <c r="G65" s="582"/>
      <c r="H65" s="583"/>
      <c r="I65" s="581" t="s">
        <v>271</v>
      </c>
      <c r="J65" s="582"/>
      <c r="K65" s="582"/>
      <c r="L65" s="582"/>
      <c r="M65" s="583"/>
      <c r="N65" s="581" t="s">
        <v>271</v>
      </c>
      <c r="O65" s="582"/>
      <c r="P65" s="582"/>
      <c r="Q65" s="582"/>
      <c r="R65" s="583"/>
      <c r="S65" s="608"/>
      <c r="T65" s="609"/>
      <c r="U65" s="610"/>
      <c r="V65" s="98"/>
    </row>
    <row r="66" spans="1:161" s="83" customFormat="1" ht="39" customHeight="1" x14ac:dyDescent="0.25">
      <c r="A66" s="597" t="s">
        <v>284</v>
      </c>
      <c r="B66" s="598"/>
      <c r="C66" s="53" t="s">
        <v>285</v>
      </c>
      <c r="D66" s="261">
        <v>1</v>
      </c>
      <c r="E66" s="197">
        <v>1</v>
      </c>
      <c r="F66" s="194">
        <v>1501.61</v>
      </c>
      <c r="G66" s="195">
        <v>1</v>
      </c>
      <c r="H66" s="196">
        <f>SUM(D66*E66*F66*G66)</f>
        <v>1501.61</v>
      </c>
      <c r="I66" s="54"/>
      <c r="J66" s="55"/>
      <c r="K66" s="182"/>
      <c r="L66" s="175"/>
      <c r="M66" s="68">
        <f t="shared" ref="M66:M67" si="13">SUM(I66*J66*K66*L66)</f>
        <v>0</v>
      </c>
      <c r="N66" s="151"/>
      <c r="O66" s="152"/>
      <c r="P66" s="268"/>
      <c r="Q66" s="124"/>
      <c r="R66" s="103">
        <f t="shared" ref="R66:R67" si="14">SUM(N66*O66*P66*Q66)</f>
        <v>0</v>
      </c>
      <c r="S66" s="276">
        <f t="shared" ref="S66:S67" si="15">SUM(H66+M66+R66)</f>
        <v>1501.61</v>
      </c>
      <c r="T66" s="60">
        <v>0</v>
      </c>
      <c r="U66" s="199">
        <f t="shared" ref="U66:U71" si="16">S66+T66</f>
        <v>1501.61</v>
      </c>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c r="EO66" s="82"/>
      <c r="EP66" s="82"/>
      <c r="EQ66" s="82"/>
      <c r="ER66" s="82"/>
      <c r="ES66" s="82"/>
      <c r="ET66" s="82"/>
      <c r="EU66" s="82"/>
      <c r="EV66" s="82"/>
      <c r="EW66" s="82"/>
      <c r="EX66" s="82"/>
      <c r="EY66" s="82"/>
      <c r="EZ66" s="82"/>
      <c r="FA66" s="82"/>
      <c r="FB66" s="82"/>
      <c r="FC66" s="82"/>
      <c r="FD66" s="82"/>
      <c r="FE66" s="82"/>
    </row>
    <row r="67" spans="1:161" s="83" customFormat="1" ht="35.450000000000003" customHeight="1" x14ac:dyDescent="0.25">
      <c r="A67" s="597" t="s">
        <v>286</v>
      </c>
      <c r="B67" s="598"/>
      <c r="C67" s="53" t="s">
        <v>287</v>
      </c>
      <c r="D67" s="251"/>
      <c r="E67" s="55"/>
      <c r="F67" s="182"/>
      <c r="G67" s="175"/>
      <c r="H67" s="56">
        <f>SUM(D67*E67*F67*G67)</f>
        <v>0</v>
      </c>
      <c r="I67" s="54"/>
      <c r="J67" s="55"/>
      <c r="K67" s="182"/>
      <c r="L67" s="175"/>
      <c r="M67" s="68">
        <f t="shared" si="13"/>
        <v>0</v>
      </c>
      <c r="N67" s="151"/>
      <c r="O67" s="152"/>
      <c r="P67" s="268"/>
      <c r="Q67" s="271"/>
      <c r="R67" s="103">
        <f t="shared" si="14"/>
        <v>0</v>
      </c>
      <c r="S67" s="69">
        <f t="shared" si="15"/>
        <v>0</v>
      </c>
      <c r="T67" s="60"/>
      <c r="U67" s="60">
        <f t="shared" si="16"/>
        <v>0</v>
      </c>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c r="EO67" s="82"/>
      <c r="EP67" s="82"/>
      <c r="EQ67" s="82"/>
      <c r="ER67" s="82"/>
      <c r="ES67" s="82"/>
      <c r="ET67" s="82"/>
      <c r="EU67" s="82"/>
      <c r="EV67" s="82"/>
      <c r="EW67" s="82"/>
      <c r="EX67" s="82"/>
      <c r="EY67" s="82"/>
      <c r="EZ67" s="82"/>
      <c r="FA67" s="82"/>
      <c r="FB67" s="82"/>
      <c r="FC67" s="82"/>
      <c r="FD67" s="82"/>
      <c r="FE67" s="82"/>
    </row>
    <row r="68" spans="1:161" ht="24.75" customHeight="1" x14ac:dyDescent="0.25">
      <c r="A68" s="642" t="s">
        <v>288</v>
      </c>
      <c r="B68" s="643"/>
      <c r="C68" s="643"/>
      <c r="D68" s="112"/>
      <c r="E68" s="544"/>
      <c r="F68" s="544"/>
      <c r="G68" s="544"/>
      <c r="H68" s="113">
        <f>SUM(H66:H67)</f>
        <v>1501.61</v>
      </c>
      <c r="I68" s="112"/>
      <c r="J68" s="544"/>
      <c r="K68" s="544"/>
      <c r="L68" s="544"/>
      <c r="M68" s="113">
        <f>SUM(M66:M67)</f>
        <v>0</v>
      </c>
      <c r="N68" s="114"/>
      <c r="O68" s="115"/>
      <c r="P68" s="116"/>
      <c r="Q68" s="115"/>
      <c r="R68" s="117">
        <f>SUM(R66:R67)</f>
        <v>0</v>
      </c>
      <c r="S68" s="118">
        <f>SUM(S66:S67)</f>
        <v>1501.61</v>
      </c>
      <c r="T68" s="78">
        <f>SUM(T66:T67)</f>
        <v>0</v>
      </c>
      <c r="U68" s="78">
        <f t="shared" si="16"/>
        <v>1501.61</v>
      </c>
    </row>
    <row r="69" spans="1:161" ht="24.75" customHeight="1" x14ac:dyDescent="0.25">
      <c r="A69" s="46" t="s">
        <v>168</v>
      </c>
      <c r="B69" s="80"/>
      <c r="C69" s="47" t="s">
        <v>169</v>
      </c>
      <c r="D69" s="153"/>
      <c r="E69" s="47"/>
      <c r="F69" s="47"/>
      <c r="G69" s="47"/>
      <c r="H69" s="81">
        <f>SUM(H15+H19+H36+H45+H52+H60+H63+H68)</f>
        <v>162131.60999999999</v>
      </c>
      <c r="I69" s="153"/>
      <c r="J69" s="47"/>
      <c r="K69" s="47"/>
      <c r="L69" s="47"/>
      <c r="M69" s="81">
        <f>SUM(M15+M19+M36+M45+M52+M60+M63+M68)</f>
        <v>79091</v>
      </c>
      <c r="N69" s="139"/>
      <c r="O69" s="140"/>
      <c r="P69" s="141"/>
      <c r="Q69" s="140"/>
      <c r="R69" s="307">
        <f>SUM(R15+R19+R36+R45+R52+R60+R63+R68)</f>
        <v>62260</v>
      </c>
      <c r="S69" s="154">
        <f>SUM(S15,S19,S36,S45,S52,S60,S63,S68)</f>
        <v>303482.61</v>
      </c>
      <c r="T69" s="48">
        <f>SUM(T15,T19,T36,T45,T52,T60,T63,T68)</f>
        <v>100</v>
      </c>
      <c r="U69" s="48">
        <f t="shared" si="16"/>
        <v>303582.61</v>
      </c>
    </row>
    <row r="70" spans="1:161" ht="80.25" customHeight="1" x14ac:dyDescent="0.25">
      <c r="A70" s="46" t="s">
        <v>170</v>
      </c>
      <c r="B70" s="80"/>
      <c r="C70" s="47" t="s">
        <v>289</v>
      </c>
      <c r="D70" s="153"/>
      <c r="E70" s="47"/>
      <c r="F70" s="47"/>
      <c r="G70" s="47"/>
      <c r="H70" s="283">
        <f>SUM(H69*0.15)</f>
        <v>24319.741499999996</v>
      </c>
      <c r="I70" s="153"/>
      <c r="J70" s="47"/>
      <c r="K70" s="47"/>
      <c r="L70" s="47"/>
      <c r="M70" s="283">
        <f>SUM(M69*0.15)</f>
        <v>11863.65</v>
      </c>
      <c r="N70" s="312"/>
      <c r="O70" s="313"/>
      <c r="P70" s="313"/>
      <c r="Q70" s="313"/>
      <c r="R70" s="314">
        <f>SUM(R69*0.15)</f>
        <v>9339</v>
      </c>
      <c r="S70" s="284">
        <f>SUM(H70+M70+R70)</f>
        <v>45522.391499999998</v>
      </c>
      <c r="T70" s="48">
        <v>0</v>
      </c>
      <c r="U70" s="285">
        <f t="shared" si="16"/>
        <v>45522.391499999998</v>
      </c>
    </row>
    <row r="71" spans="1:161" ht="49.5" customHeight="1" thickBot="1" x14ac:dyDescent="0.3">
      <c r="A71" s="46" t="s">
        <v>172</v>
      </c>
      <c r="B71" s="80"/>
      <c r="C71" s="47" t="s">
        <v>290</v>
      </c>
      <c r="D71" s="155"/>
      <c r="E71" s="156"/>
      <c r="F71" s="156"/>
      <c r="G71" s="156"/>
      <c r="H71" s="157">
        <f>SUM(H69:H70)</f>
        <v>186451.35149999999</v>
      </c>
      <c r="I71" s="155"/>
      <c r="J71" s="156"/>
      <c r="K71" s="156"/>
      <c r="L71" s="156"/>
      <c r="M71" s="157">
        <f>SUM(M69+M70)</f>
        <v>90954.65</v>
      </c>
      <c r="N71" s="308" t="s">
        <v>291</v>
      </c>
      <c r="O71" s="309"/>
      <c r="P71" s="310"/>
      <c r="Q71" s="309"/>
      <c r="R71" s="311">
        <f>SUM(R69+R70)</f>
        <v>71599</v>
      </c>
      <c r="S71" s="154">
        <f>SUM(S69:S70)</f>
        <v>349005.00150000001</v>
      </c>
      <c r="T71" s="48">
        <f>SUM(T69:T70)</f>
        <v>100</v>
      </c>
      <c r="U71" s="48">
        <f t="shared" si="16"/>
        <v>349105.00150000001</v>
      </c>
    </row>
    <row r="72" spans="1:161" ht="24.75" customHeight="1" x14ac:dyDescent="0.25">
      <c r="A72" s="641" t="s">
        <v>292</v>
      </c>
      <c r="B72" s="641"/>
      <c r="C72" s="641"/>
      <c r="D72" s="641"/>
      <c r="E72" s="641"/>
      <c r="F72" s="641"/>
      <c r="G72" s="641"/>
      <c r="H72" s="641"/>
      <c r="I72" s="641"/>
      <c r="J72" s="641"/>
      <c r="K72" s="641"/>
      <c r="L72" s="641"/>
      <c r="M72" s="641"/>
      <c r="N72" s="641"/>
      <c r="O72" s="641"/>
      <c r="P72" s="641"/>
      <c r="Q72" s="641"/>
      <c r="R72" s="641"/>
      <c r="S72" s="641"/>
      <c r="T72" s="641"/>
      <c r="U72" s="641"/>
    </row>
  </sheetData>
  <mergeCells count="121">
    <mergeCell ref="A55:C55"/>
    <mergeCell ref="A36:C36"/>
    <mergeCell ref="A45:C45"/>
    <mergeCell ref="A52:C52"/>
    <mergeCell ref="A35:B35"/>
    <mergeCell ref="A40:B40"/>
    <mergeCell ref="A49:B49"/>
    <mergeCell ref="A25:B25"/>
    <mergeCell ref="A28:B28"/>
    <mergeCell ref="A29:B29"/>
    <mergeCell ref="A30:B30"/>
    <mergeCell ref="A27:C27"/>
    <mergeCell ref="A50:C50"/>
    <mergeCell ref="A51:B51"/>
    <mergeCell ref="A44:B44"/>
    <mergeCell ref="A47:B47"/>
    <mergeCell ref="A72:U72"/>
    <mergeCell ref="A3:U3"/>
    <mergeCell ref="A62:B62"/>
    <mergeCell ref="A59:B59"/>
    <mergeCell ref="A68:C68"/>
    <mergeCell ref="A67:B67"/>
    <mergeCell ref="T6:T7"/>
    <mergeCell ref="A56:B56"/>
    <mergeCell ref="U6:U7"/>
    <mergeCell ref="A66:B66"/>
    <mergeCell ref="A60:C60"/>
    <mergeCell ref="A10:B10"/>
    <mergeCell ref="A23:B23"/>
    <mergeCell ref="A13:B13"/>
    <mergeCell ref="A19:C19"/>
    <mergeCell ref="A58:C58"/>
    <mergeCell ref="N9:R9"/>
    <mergeCell ref="D12:H12"/>
    <mergeCell ref="I12:M12"/>
    <mergeCell ref="N12:R12"/>
    <mergeCell ref="A65:C65"/>
    <mergeCell ref="A32:C32"/>
    <mergeCell ref="A39:C39"/>
    <mergeCell ref="A48:C48"/>
    <mergeCell ref="S32:U32"/>
    <mergeCell ref="A33:B33"/>
    <mergeCell ref="A34:B34"/>
    <mergeCell ref="A1:U1"/>
    <mergeCell ref="A2:U2"/>
    <mergeCell ref="A4:U4"/>
    <mergeCell ref="N6:Q6"/>
    <mergeCell ref="S6:S7"/>
    <mergeCell ref="A6:C7"/>
    <mergeCell ref="M6:M7"/>
    <mergeCell ref="R6:R7"/>
    <mergeCell ref="I6:L6"/>
    <mergeCell ref="H6:H7"/>
    <mergeCell ref="D6:G6"/>
    <mergeCell ref="A11:B11"/>
    <mergeCell ref="A15:C15"/>
    <mergeCell ref="D9:H9"/>
    <mergeCell ref="I9:M9"/>
    <mergeCell ref="D26:H26"/>
    <mergeCell ref="I26:M26"/>
    <mergeCell ref="N26:R26"/>
    <mergeCell ref="D27:H27"/>
    <mergeCell ref="I27:M27"/>
    <mergeCell ref="N27:R27"/>
    <mergeCell ref="D32:H32"/>
    <mergeCell ref="I32:M32"/>
    <mergeCell ref="N32:R32"/>
    <mergeCell ref="A17:B17"/>
    <mergeCell ref="A18:B18"/>
    <mergeCell ref="D22:H22"/>
    <mergeCell ref="I22:M22"/>
    <mergeCell ref="N22:R22"/>
    <mergeCell ref="D31:H31"/>
    <mergeCell ref="I31:M31"/>
    <mergeCell ref="N31:R31"/>
    <mergeCell ref="D58:H58"/>
    <mergeCell ref="I58:M58"/>
    <mergeCell ref="N58:R58"/>
    <mergeCell ref="S58:U58"/>
    <mergeCell ref="D65:H65"/>
    <mergeCell ref="I65:M65"/>
    <mergeCell ref="N65:R65"/>
    <mergeCell ref="S65:U65"/>
    <mergeCell ref="D55:H55"/>
    <mergeCell ref="I55:M55"/>
    <mergeCell ref="N55:R55"/>
    <mergeCell ref="S55:U55"/>
    <mergeCell ref="D47:H47"/>
    <mergeCell ref="I47:M47"/>
    <mergeCell ref="N47:R47"/>
    <mergeCell ref="A42:C42"/>
    <mergeCell ref="D42:H42"/>
    <mergeCell ref="I42:M42"/>
    <mergeCell ref="A43:B43"/>
    <mergeCell ref="D48:H48"/>
    <mergeCell ref="I48:M48"/>
    <mergeCell ref="N48:R48"/>
    <mergeCell ref="D54:H54"/>
    <mergeCell ref="I54:M54"/>
    <mergeCell ref="N54:R54"/>
    <mergeCell ref="S54:U54"/>
    <mergeCell ref="S57:U57"/>
    <mergeCell ref="S9:U9"/>
    <mergeCell ref="S12:U12"/>
    <mergeCell ref="S21:U21"/>
    <mergeCell ref="S26:U26"/>
    <mergeCell ref="S27:U27"/>
    <mergeCell ref="S22:U22"/>
    <mergeCell ref="S38:U38"/>
    <mergeCell ref="S39:U39"/>
    <mergeCell ref="S42:U42"/>
    <mergeCell ref="S47:U47"/>
    <mergeCell ref="D50:H50"/>
    <mergeCell ref="I50:M50"/>
    <mergeCell ref="N50:R50"/>
    <mergeCell ref="S50:U50"/>
    <mergeCell ref="N42:R42"/>
    <mergeCell ref="D39:H39"/>
    <mergeCell ref="I39:M39"/>
    <mergeCell ref="N39:R39"/>
    <mergeCell ref="S48:U48"/>
  </mergeCells>
  <pageMargins left="0.25" right="0.25" top="0.25" bottom="0.25" header="0.05" footer="0.05"/>
  <pageSetup scale="41" fitToHeight="0" orientation="landscape" r:id="rId1"/>
  <colBreaks count="2" manualBreakCount="2">
    <brk id="8" max="54" man="1"/>
    <brk id="13" max="5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O65"/>
  <sheetViews>
    <sheetView view="pageBreakPreview" zoomScaleNormal="100" zoomScaleSheetLayoutView="100" workbookViewId="0">
      <selection activeCell="F60" sqref="F60"/>
    </sheetView>
  </sheetViews>
  <sheetFormatPr defaultColWidth="9.140625" defaultRowHeight="15.75" x14ac:dyDescent="0.25"/>
  <cols>
    <col min="1" max="1" width="4.42578125" style="40" bestFit="1" customWidth="1"/>
    <col min="2" max="2" width="2.140625" style="40" customWidth="1"/>
    <col min="3" max="3" width="35.5703125" style="27" customWidth="1"/>
    <col min="4" max="4" width="13.140625" style="27" customWidth="1"/>
    <col min="5" max="5" width="10.42578125" style="27" customWidth="1"/>
    <col min="6" max="6" width="14" style="27" customWidth="1"/>
    <col min="7" max="7" width="10.85546875" style="27" customWidth="1"/>
    <col min="8" max="8" width="14.5703125" style="27" customWidth="1"/>
    <col min="9" max="9" width="11.85546875" style="27" customWidth="1"/>
    <col min="10" max="10" width="14.5703125" style="27" customWidth="1"/>
    <col min="11" max="16384" width="9.140625" style="27"/>
  </cols>
  <sheetData>
    <row r="1" spans="1:145" x14ac:dyDescent="0.25">
      <c r="A1" s="624" t="s">
        <v>293</v>
      </c>
      <c r="B1" s="624"/>
      <c r="C1" s="624"/>
      <c r="D1" s="624"/>
      <c r="E1" s="624"/>
      <c r="F1" s="624"/>
      <c r="G1" s="624"/>
      <c r="H1" s="624"/>
      <c r="I1" s="624"/>
      <c r="J1" s="624"/>
    </row>
    <row r="2" spans="1:145" ht="12.75" customHeight="1" x14ac:dyDescent="0.25">
      <c r="A2" s="709" t="s">
        <v>294</v>
      </c>
      <c r="B2" s="709"/>
      <c r="C2" s="709"/>
      <c r="D2" s="709"/>
      <c r="E2" s="709"/>
      <c r="F2" s="709" t="s">
        <v>145</v>
      </c>
      <c r="G2" s="709"/>
      <c r="H2" s="709"/>
      <c r="I2" s="709"/>
      <c r="J2" s="709"/>
    </row>
    <row r="3" spans="1:145" ht="12.75" customHeight="1" x14ac:dyDescent="0.25">
      <c r="A3" s="709" t="s">
        <v>146</v>
      </c>
      <c r="B3" s="709"/>
      <c r="C3" s="709"/>
      <c r="D3" s="709"/>
      <c r="E3" s="709"/>
      <c r="F3" s="709" t="s">
        <v>146</v>
      </c>
      <c r="G3" s="709"/>
      <c r="H3" s="709"/>
      <c r="I3" s="709"/>
      <c r="J3" s="709"/>
    </row>
    <row r="4" spans="1:145" ht="12.75" customHeight="1" x14ac:dyDescent="0.25">
      <c r="A4" s="709" t="s">
        <v>147</v>
      </c>
      <c r="B4" s="709"/>
      <c r="C4" s="709"/>
      <c r="D4" s="709"/>
      <c r="E4" s="709"/>
      <c r="F4" s="709" t="s">
        <v>146</v>
      </c>
      <c r="G4" s="709"/>
      <c r="H4" s="709"/>
      <c r="I4" s="709"/>
      <c r="J4" s="709"/>
    </row>
    <row r="5" spans="1:145" ht="3.75" customHeight="1" thickBot="1" x14ac:dyDescent="0.3"/>
    <row r="6" spans="1:145" x14ac:dyDescent="0.25">
      <c r="A6" s="710" t="s">
        <v>148</v>
      </c>
      <c r="B6" s="711"/>
      <c r="C6" s="712"/>
      <c r="D6" s="716" t="s">
        <v>295</v>
      </c>
      <c r="E6" s="717"/>
      <c r="F6" s="717"/>
      <c r="G6" s="718"/>
      <c r="H6" s="710" t="s">
        <v>296</v>
      </c>
      <c r="I6" s="717" t="s">
        <v>297</v>
      </c>
      <c r="J6" s="718" t="s">
        <v>183</v>
      </c>
    </row>
    <row r="7" spans="1:145" ht="45" customHeight="1" thickBot="1" x14ac:dyDescent="0.3">
      <c r="A7" s="713"/>
      <c r="B7" s="714"/>
      <c r="C7" s="715"/>
      <c r="D7" s="397" t="s">
        <v>184</v>
      </c>
      <c r="E7" s="549" t="s">
        <v>185</v>
      </c>
      <c r="F7" s="549" t="s">
        <v>298</v>
      </c>
      <c r="G7" s="550" t="s">
        <v>186</v>
      </c>
      <c r="H7" s="713"/>
      <c r="I7" s="719"/>
      <c r="J7" s="720"/>
    </row>
    <row r="8" spans="1:145" s="162" customFormat="1" ht="44.25" customHeight="1" thickBot="1" x14ac:dyDescent="0.3">
      <c r="A8" s="416" t="s">
        <v>152</v>
      </c>
      <c r="B8" s="417"/>
      <c r="C8" s="418" t="s">
        <v>153</v>
      </c>
      <c r="D8" s="437" t="s">
        <v>299</v>
      </c>
      <c r="E8" s="438" t="s">
        <v>190</v>
      </c>
      <c r="F8" s="438" t="s">
        <v>300</v>
      </c>
      <c r="G8" s="439" t="s">
        <v>192</v>
      </c>
      <c r="H8" s="431"/>
      <c r="I8" s="432"/>
      <c r="J8" s="433"/>
      <c r="K8" s="161"/>
    </row>
    <row r="9" spans="1:145" x14ac:dyDescent="0.25">
      <c r="A9" s="413" t="s">
        <v>194</v>
      </c>
      <c r="B9" s="414"/>
      <c r="C9" s="415" t="s">
        <v>195</v>
      </c>
      <c r="D9" s="680"/>
      <c r="E9" s="681"/>
      <c r="F9" s="681"/>
      <c r="G9" s="681"/>
      <c r="H9" s="683"/>
      <c r="I9" s="681"/>
      <c r="J9" s="684"/>
    </row>
    <row r="10" spans="1:145" x14ac:dyDescent="0.25">
      <c r="A10" s="693" t="s">
        <v>196</v>
      </c>
      <c r="B10" s="598"/>
      <c r="C10" s="53" t="s">
        <v>197</v>
      </c>
      <c r="D10" s="398">
        <v>12</v>
      </c>
      <c r="E10" s="185">
        <v>1</v>
      </c>
      <c r="F10" s="189">
        <v>100</v>
      </c>
      <c r="G10" s="324">
        <v>1</v>
      </c>
      <c r="H10" s="316">
        <f>D10*E10*F10*G10</f>
        <v>1200</v>
      </c>
      <c r="I10" s="187">
        <v>100</v>
      </c>
      <c r="J10" s="317">
        <f>H10+I10</f>
        <v>1300</v>
      </c>
    </row>
    <row r="11" spans="1:145" x14ac:dyDescent="0.25">
      <c r="A11" s="693" t="s">
        <v>198</v>
      </c>
      <c r="B11" s="598"/>
      <c r="C11" s="61" t="s">
        <v>199</v>
      </c>
      <c r="D11" s="399"/>
      <c r="E11" s="57"/>
      <c r="F11" s="266"/>
      <c r="G11" s="325"/>
      <c r="H11" s="316">
        <f>D11*E11*F11*G11</f>
        <v>0</v>
      </c>
      <c r="I11" s="188"/>
      <c r="J11" s="318">
        <f>H11+I11</f>
        <v>0</v>
      </c>
    </row>
    <row r="12" spans="1:145" x14ac:dyDescent="0.25">
      <c r="A12" s="326" t="s">
        <v>200</v>
      </c>
      <c r="B12" s="65"/>
      <c r="C12" s="66" t="s">
        <v>301</v>
      </c>
      <c r="D12" s="679"/>
      <c r="E12" s="647"/>
      <c r="F12" s="647"/>
      <c r="G12" s="647"/>
      <c r="H12" s="669"/>
      <c r="I12" s="620"/>
      <c r="J12" s="670"/>
    </row>
    <row r="13" spans="1:145" x14ac:dyDescent="0.25">
      <c r="A13" s="693" t="s">
        <v>202</v>
      </c>
      <c r="B13" s="598"/>
      <c r="C13" s="53"/>
      <c r="D13" s="400">
        <v>12</v>
      </c>
      <c r="E13" s="190">
        <v>1</v>
      </c>
      <c r="F13" s="191">
        <v>100</v>
      </c>
      <c r="G13" s="327">
        <v>1</v>
      </c>
      <c r="H13" s="316">
        <f>D13*E13*F13*G13</f>
        <v>1200</v>
      </c>
      <c r="I13" s="186"/>
      <c r="J13" s="319">
        <f>H13+I13</f>
        <v>1200</v>
      </c>
    </row>
    <row r="14" spans="1:145" s="165" customFormat="1" ht="16.5" thickBot="1" x14ac:dyDescent="0.3">
      <c r="A14" s="694" t="s">
        <v>206</v>
      </c>
      <c r="B14" s="695"/>
      <c r="C14" s="695"/>
      <c r="D14" s="401"/>
      <c r="E14" s="328"/>
      <c r="F14" s="329"/>
      <c r="G14" s="330"/>
      <c r="H14" s="320">
        <f>SUM(H10:H13)</f>
        <v>2400</v>
      </c>
      <c r="I14" s="321">
        <f>SUM(I10:I13)</f>
        <v>100</v>
      </c>
      <c r="J14" s="322">
        <f>H14+I14</f>
        <v>2500</v>
      </c>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row>
    <row r="15" spans="1:145" s="168" customFormat="1" ht="51" customHeight="1" thickBot="1" x14ac:dyDescent="0.3">
      <c r="A15" s="416" t="s">
        <v>154</v>
      </c>
      <c r="B15" s="419"/>
      <c r="C15" s="418" t="s">
        <v>155</v>
      </c>
      <c r="D15" s="437" t="s">
        <v>302</v>
      </c>
      <c r="E15" s="438" t="s">
        <v>207</v>
      </c>
      <c r="F15" s="438" t="s">
        <v>300</v>
      </c>
      <c r="G15" s="439" t="s">
        <v>192</v>
      </c>
      <c r="H15" s="428"/>
      <c r="I15" s="429"/>
      <c r="J15" s="430"/>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N15" s="167"/>
      <c r="BO15" s="167"/>
      <c r="BP15" s="167"/>
      <c r="BQ15" s="167"/>
      <c r="BR15" s="167"/>
      <c r="BS15" s="167"/>
      <c r="BT15" s="167"/>
      <c r="BU15" s="167"/>
      <c r="BV15" s="167"/>
      <c r="BW15" s="167"/>
      <c r="BX15" s="167"/>
      <c r="BY15" s="167"/>
      <c r="BZ15" s="167"/>
      <c r="CA15" s="167"/>
      <c r="CB15" s="167"/>
      <c r="CC15" s="167"/>
      <c r="CD15" s="167"/>
      <c r="CE15" s="167"/>
      <c r="CF15" s="167"/>
      <c r="CG15" s="167"/>
      <c r="CH15" s="167"/>
      <c r="CI15" s="167"/>
      <c r="CJ15" s="167"/>
      <c r="CK15" s="167"/>
      <c r="CL15" s="167"/>
      <c r="CM15" s="167"/>
      <c r="CN15" s="167"/>
      <c r="CO15" s="167"/>
      <c r="CP15" s="167"/>
      <c r="CQ15" s="167"/>
      <c r="CR15" s="167"/>
      <c r="CS15" s="167"/>
      <c r="CT15" s="167"/>
      <c r="CU15" s="167"/>
      <c r="CV15" s="167"/>
      <c r="CW15" s="167"/>
      <c r="CX15" s="167"/>
      <c r="CY15" s="167"/>
      <c r="CZ15" s="167"/>
      <c r="DA15" s="167"/>
      <c r="DB15" s="167"/>
      <c r="DC15" s="167"/>
      <c r="DD15" s="167"/>
      <c r="DE15" s="167"/>
      <c r="DF15" s="167"/>
      <c r="DG15" s="167"/>
      <c r="DH15" s="167"/>
      <c r="DI15" s="167"/>
      <c r="DJ15" s="167"/>
      <c r="DK15" s="167"/>
      <c r="DL15" s="167"/>
      <c r="DM15" s="167"/>
      <c r="DN15" s="167"/>
      <c r="DO15" s="167"/>
      <c r="DP15" s="167"/>
      <c r="DQ15" s="167"/>
      <c r="DR15" s="167"/>
      <c r="DS15" s="167"/>
      <c r="DT15" s="167"/>
      <c r="DU15" s="167"/>
      <c r="DV15" s="167"/>
      <c r="DW15" s="167"/>
      <c r="DX15" s="167"/>
      <c r="DY15" s="167"/>
      <c r="DZ15" s="167"/>
      <c r="EA15" s="167"/>
      <c r="EB15" s="167"/>
      <c r="EC15" s="167"/>
      <c r="ED15" s="167"/>
      <c r="EE15" s="167"/>
      <c r="EF15" s="167"/>
      <c r="EG15" s="167"/>
      <c r="EH15" s="167"/>
      <c r="EI15" s="167"/>
      <c r="EJ15" s="167"/>
      <c r="EK15" s="167"/>
      <c r="EL15" s="167"/>
      <c r="EM15" s="167"/>
      <c r="EN15" s="167"/>
      <c r="EO15" s="167"/>
    </row>
    <row r="16" spans="1:145" ht="28.9" customHeight="1" x14ac:dyDescent="0.25">
      <c r="A16" s="696" t="s">
        <v>208</v>
      </c>
      <c r="B16" s="614"/>
      <c r="C16" s="61" t="s">
        <v>303</v>
      </c>
      <c r="D16" s="402">
        <v>12</v>
      </c>
      <c r="E16" s="287">
        <v>0.06</v>
      </c>
      <c r="F16" s="290">
        <v>500</v>
      </c>
      <c r="G16" s="339">
        <v>1</v>
      </c>
      <c r="H16" s="434">
        <f>D16*E16*F16*G16</f>
        <v>360</v>
      </c>
      <c r="I16" s="435"/>
      <c r="J16" s="436">
        <f>H16+I16</f>
        <v>360</v>
      </c>
    </row>
    <row r="17" spans="1:145" x14ac:dyDescent="0.25">
      <c r="A17" s="693" t="s">
        <v>210</v>
      </c>
      <c r="B17" s="598"/>
      <c r="C17" s="61" t="s">
        <v>304</v>
      </c>
      <c r="D17" s="403"/>
      <c r="E17" s="288"/>
      <c r="F17" s="289"/>
      <c r="G17" s="340"/>
      <c r="H17" s="342">
        <f>D17*E17*F17*G17</f>
        <v>0</v>
      </c>
      <c r="I17" s="331"/>
      <c r="J17" s="318">
        <f>H17+I17</f>
        <v>0</v>
      </c>
    </row>
    <row r="18" spans="1:145" s="171" customFormat="1" ht="16.5" thickBot="1" x14ac:dyDescent="0.3">
      <c r="A18" s="704" t="s">
        <v>212</v>
      </c>
      <c r="B18" s="705"/>
      <c r="C18" s="705"/>
      <c r="D18" s="404"/>
      <c r="E18" s="337"/>
      <c r="F18" s="338"/>
      <c r="G18" s="341"/>
      <c r="H18" s="343">
        <f>SUM(H16:H17)</f>
        <v>360</v>
      </c>
      <c r="I18" s="344">
        <f>SUM(I16:I17)</f>
        <v>0</v>
      </c>
      <c r="J18" s="345">
        <f>H18+I18</f>
        <v>360</v>
      </c>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c r="BW18" s="170"/>
      <c r="BX18" s="170"/>
      <c r="BY18" s="170"/>
      <c r="BZ18" s="170"/>
      <c r="CA18" s="170"/>
      <c r="CB18" s="170"/>
      <c r="CC18" s="170"/>
      <c r="CD18" s="170"/>
      <c r="CE18" s="170"/>
      <c r="CF18" s="170"/>
      <c r="CG18" s="170"/>
      <c r="CH18" s="170"/>
      <c r="CI18" s="170"/>
      <c r="CJ18" s="170"/>
      <c r="CK18" s="170"/>
      <c r="CL18" s="170"/>
      <c r="CM18" s="170"/>
      <c r="CN18" s="170"/>
      <c r="CO18" s="170"/>
      <c r="CP18" s="170"/>
      <c r="CQ18" s="170"/>
      <c r="CR18" s="170"/>
      <c r="CS18" s="170"/>
      <c r="CT18" s="170"/>
      <c r="CU18" s="170"/>
      <c r="CV18" s="170"/>
      <c r="CW18" s="170"/>
      <c r="CX18" s="170"/>
      <c r="CY18" s="170"/>
      <c r="CZ18" s="170"/>
      <c r="DA18" s="170"/>
      <c r="DB18" s="170"/>
      <c r="DC18" s="170"/>
      <c r="DD18" s="170"/>
      <c r="DE18" s="170"/>
      <c r="DF18" s="170"/>
      <c r="DG18" s="170"/>
      <c r="DH18" s="170"/>
      <c r="DI18" s="170"/>
      <c r="DJ18" s="170"/>
      <c r="DK18" s="170"/>
      <c r="DL18" s="170"/>
      <c r="DM18" s="170"/>
      <c r="DN18" s="170"/>
      <c r="DO18" s="170"/>
      <c r="DP18" s="170"/>
      <c r="DQ18" s="170"/>
      <c r="DR18" s="170"/>
      <c r="DS18" s="170"/>
      <c r="DT18" s="170"/>
      <c r="DU18" s="170"/>
      <c r="DV18" s="170"/>
      <c r="DW18" s="170"/>
      <c r="DX18" s="170"/>
      <c r="DY18" s="170"/>
      <c r="DZ18" s="170"/>
      <c r="EA18" s="170"/>
      <c r="EB18" s="170"/>
      <c r="EC18" s="170"/>
      <c r="ED18" s="170"/>
      <c r="EE18" s="170"/>
      <c r="EF18" s="170"/>
      <c r="EG18" s="170"/>
      <c r="EH18" s="170"/>
      <c r="EI18" s="170"/>
      <c r="EJ18" s="170"/>
      <c r="EK18" s="170"/>
      <c r="EL18" s="170"/>
      <c r="EM18" s="170"/>
      <c r="EN18" s="170"/>
      <c r="EO18" s="170"/>
    </row>
    <row r="19" spans="1:145" s="168" customFormat="1" ht="18" customHeight="1" thickBot="1" x14ac:dyDescent="0.3">
      <c r="A19" s="416" t="s">
        <v>156</v>
      </c>
      <c r="B19" s="419"/>
      <c r="C19" s="418" t="s">
        <v>157</v>
      </c>
      <c r="D19" s="437" t="s">
        <v>213</v>
      </c>
      <c r="E19" s="438" t="s">
        <v>305</v>
      </c>
      <c r="F19" s="441" t="s">
        <v>215</v>
      </c>
      <c r="G19" s="439" t="s">
        <v>216</v>
      </c>
      <c r="H19" s="428"/>
      <c r="I19" s="429"/>
      <c r="J19" s="430"/>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c r="BT19" s="167"/>
      <c r="BU19" s="167"/>
      <c r="BV19" s="167"/>
      <c r="BW19" s="167"/>
      <c r="BX19" s="167"/>
      <c r="BY19" s="167"/>
      <c r="BZ19" s="167"/>
      <c r="CA19" s="167"/>
      <c r="CB19" s="167"/>
      <c r="CC19" s="167"/>
      <c r="CD19" s="167"/>
      <c r="CE19" s="167"/>
      <c r="CF19" s="167"/>
      <c r="CG19" s="167"/>
      <c r="CH19" s="167"/>
      <c r="CI19" s="167"/>
      <c r="CJ19" s="167"/>
      <c r="CK19" s="167"/>
      <c r="CL19" s="167"/>
      <c r="CM19" s="167"/>
      <c r="CN19" s="167"/>
      <c r="CO19" s="167"/>
      <c r="CP19" s="167"/>
      <c r="CQ19" s="167"/>
      <c r="CR19" s="167"/>
      <c r="CS19" s="167"/>
      <c r="CT19" s="167"/>
      <c r="CU19" s="167"/>
      <c r="CV19" s="167"/>
      <c r="CW19" s="167"/>
      <c r="CX19" s="167"/>
      <c r="CY19" s="167"/>
      <c r="CZ19" s="167"/>
      <c r="DA19" s="167"/>
      <c r="DB19" s="167"/>
      <c r="DC19" s="167"/>
      <c r="DD19" s="167"/>
      <c r="DE19" s="167"/>
      <c r="DF19" s="167"/>
      <c r="DG19" s="167"/>
      <c r="DH19" s="167"/>
      <c r="DI19" s="167"/>
      <c r="DJ19" s="167"/>
      <c r="DK19" s="167"/>
      <c r="DL19" s="167"/>
      <c r="DM19" s="167"/>
      <c r="DN19" s="167"/>
      <c r="DO19" s="167"/>
      <c r="DP19" s="167"/>
      <c r="DQ19" s="167"/>
      <c r="DR19" s="167"/>
      <c r="DS19" s="167"/>
      <c r="DT19" s="167"/>
      <c r="DU19" s="167"/>
      <c r="DV19" s="167"/>
      <c r="DW19" s="167"/>
      <c r="DX19" s="167"/>
      <c r="DY19" s="167"/>
      <c r="DZ19" s="167"/>
      <c r="EA19" s="167"/>
      <c r="EB19" s="167"/>
      <c r="EC19" s="167"/>
      <c r="ED19" s="167"/>
      <c r="EE19" s="167"/>
      <c r="EF19" s="167"/>
      <c r="EG19" s="167"/>
      <c r="EH19" s="167"/>
      <c r="EI19" s="167"/>
      <c r="EJ19" s="167"/>
      <c r="EK19" s="167"/>
      <c r="EL19" s="167"/>
      <c r="EM19" s="167"/>
      <c r="EN19" s="167"/>
      <c r="EO19" s="167"/>
    </row>
    <row r="20" spans="1:145" x14ac:dyDescent="0.25">
      <c r="A20" s="326" t="s">
        <v>219</v>
      </c>
      <c r="B20" s="65"/>
      <c r="C20" s="66" t="s">
        <v>306</v>
      </c>
      <c r="D20" s="680"/>
      <c r="E20" s="681"/>
      <c r="F20" s="681"/>
      <c r="G20" s="681"/>
      <c r="H20" s="688"/>
      <c r="I20" s="689"/>
      <c r="J20" s="690"/>
    </row>
    <row r="21" spans="1:145" ht="36.75" customHeight="1" x14ac:dyDescent="0.25">
      <c r="A21" s="686" t="s">
        <v>221</v>
      </c>
      <c r="B21" s="687"/>
      <c r="C21" s="687"/>
      <c r="D21" s="692" t="s">
        <v>222</v>
      </c>
      <c r="E21" s="567"/>
      <c r="F21" s="567"/>
      <c r="G21" s="567"/>
      <c r="H21" s="685"/>
      <c r="I21" s="667"/>
      <c r="J21" s="668"/>
    </row>
    <row r="22" spans="1:145" ht="47.25" x14ac:dyDescent="0.25">
      <c r="A22" s="696" t="s">
        <v>223</v>
      </c>
      <c r="B22" s="614"/>
      <c r="C22" s="61" t="s">
        <v>224</v>
      </c>
      <c r="D22" s="402">
        <v>1</v>
      </c>
      <c r="E22" s="286">
        <v>5</v>
      </c>
      <c r="F22" s="290">
        <v>750</v>
      </c>
      <c r="G22" s="339">
        <v>1</v>
      </c>
      <c r="H22" s="346">
        <f>D22*E22*F22*G22</f>
        <v>3750</v>
      </c>
      <c r="I22" s="188"/>
      <c r="J22" s="335">
        <f>H22+I22</f>
        <v>3750</v>
      </c>
      <c r="K22" s="172"/>
    </row>
    <row r="23" spans="1:145" x14ac:dyDescent="0.25">
      <c r="A23" s="547" t="s">
        <v>225</v>
      </c>
      <c r="B23" s="540"/>
      <c r="C23" s="61" t="s">
        <v>226</v>
      </c>
      <c r="D23" s="402">
        <v>1</v>
      </c>
      <c r="E23" s="286">
        <v>5</v>
      </c>
      <c r="F23" s="290">
        <v>200</v>
      </c>
      <c r="G23" s="339">
        <v>1</v>
      </c>
      <c r="H23" s="346">
        <f>D23*E23*F23*G23</f>
        <v>1000</v>
      </c>
      <c r="I23" s="188"/>
      <c r="J23" s="335">
        <f t="shared" ref="J23:J29" si="0">H23+I23</f>
        <v>1000</v>
      </c>
      <c r="K23" s="172"/>
    </row>
    <row r="24" spans="1:145" x14ac:dyDescent="0.25">
      <c r="A24" s="693" t="s">
        <v>227</v>
      </c>
      <c r="B24" s="598"/>
      <c r="C24" s="53" t="s">
        <v>307</v>
      </c>
      <c r="D24" s="402">
        <v>1</v>
      </c>
      <c r="E24" s="286">
        <v>5</v>
      </c>
      <c r="F24" s="290">
        <v>100</v>
      </c>
      <c r="G24" s="353">
        <v>1</v>
      </c>
      <c r="H24" s="346">
        <f>D24*E24*F24*G24</f>
        <v>500</v>
      </c>
      <c r="I24" s="188"/>
      <c r="J24" s="335">
        <f t="shared" si="0"/>
        <v>500</v>
      </c>
      <c r="K24" s="172"/>
    </row>
    <row r="25" spans="1:145" s="173" customFormat="1" x14ac:dyDescent="0.25">
      <c r="A25" s="354" t="s">
        <v>229</v>
      </c>
      <c r="B25" s="106"/>
      <c r="C25" s="107" t="s">
        <v>230</v>
      </c>
      <c r="D25" s="682"/>
      <c r="E25" s="620"/>
      <c r="F25" s="620"/>
      <c r="G25" s="620"/>
      <c r="H25" s="691"/>
      <c r="I25" s="676"/>
      <c r="J25" s="677"/>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170"/>
      <c r="BG25" s="170"/>
      <c r="BH25" s="170"/>
      <c r="BI25" s="170"/>
      <c r="BJ25" s="170"/>
      <c r="BK25" s="170"/>
      <c r="BL25" s="170"/>
      <c r="BM25" s="170"/>
      <c r="BN25" s="170"/>
      <c r="BO25" s="170"/>
      <c r="BP25" s="170"/>
      <c r="BQ25" s="170"/>
      <c r="BR25" s="170"/>
      <c r="BS25" s="170"/>
      <c r="BT25" s="170"/>
      <c r="BU25" s="170"/>
      <c r="BV25" s="170"/>
      <c r="BW25" s="170"/>
      <c r="BX25" s="170"/>
      <c r="BY25" s="170"/>
      <c r="BZ25" s="170"/>
      <c r="CA25" s="170"/>
      <c r="CB25" s="170"/>
      <c r="CC25" s="170"/>
      <c r="CD25" s="170"/>
      <c r="CE25" s="170"/>
      <c r="CF25" s="170"/>
      <c r="CG25" s="170"/>
      <c r="CH25" s="170"/>
      <c r="CI25" s="170"/>
      <c r="CJ25" s="170"/>
      <c r="CK25" s="170"/>
      <c r="CL25" s="170"/>
      <c r="CM25" s="170"/>
      <c r="CN25" s="170"/>
      <c r="CO25" s="170"/>
      <c r="CP25" s="170"/>
      <c r="CQ25" s="170"/>
      <c r="CR25" s="170"/>
      <c r="CS25" s="170"/>
      <c r="CT25" s="170"/>
      <c r="CU25" s="170"/>
      <c r="CV25" s="170"/>
      <c r="CW25" s="170"/>
      <c r="CX25" s="170"/>
      <c r="CY25" s="170"/>
      <c r="CZ25" s="170"/>
      <c r="DA25" s="170"/>
      <c r="DB25" s="170"/>
      <c r="DC25" s="170"/>
      <c r="DD25" s="170"/>
      <c r="DE25" s="170"/>
      <c r="DF25" s="170"/>
      <c r="DG25" s="170"/>
      <c r="DH25" s="170"/>
      <c r="DI25" s="170"/>
      <c r="DJ25" s="170"/>
      <c r="DK25" s="170"/>
      <c r="DL25" s="170"/>
      <c r="DM25" s="170"/>
      <c r="DN25" s="170"/>
      <c r="DO25" s="170"/>
      <c r="DP25" s="170"/>
      <c r="DQ25" s="170"/>
      <c r="DR25" s="170"/>
      <c r="DS25" s="170"/>
      <c r="DT25" s="170"/>
      <c r="DU25" s="170"/>
      <c r="DV25" s="170"/>
      <c r="DW25" s="170"/>
      <c r="DX25" s="170"/>
      <c r="DY25" s="170"/>
      <c r="DZ25" s="170"/>
      <c r="EA25" s="170"/>
      <c r="EB25" s="170"/>
      <c r="EC25" s="170"/>
      <c r="ED25" s="170"/>
      <c r="EE25" s="170"/>
      <c r="EF25" s="170"/>
      <c r="EG25" s="170"/>
      <c r="EH25" s="170"/>
      <c r="EI25" s="170"/>
      <c r="EJ25" s="170"/>
      <c r="EK25" s="170"/>
      <c r="EL25" s="170"/>
      <c r="EM25" s="170"/>
      <c r="EN25" s="170"/>
      <c r="EO25" s="170"/>
    </row>
    <row r="26" spans="1:145" s="173" customFormat="1" x14ac:dyDescent="0.25">
      <c r="A26" s="671" t="s">
        <v>221</v>
      </c>
      <c r="B26" s="649"/>
      <c r="C26" s="649"/>
      <c r="D26" s="672" t="s">
        <v>231</v>
      </c>
      <c r="E26" s="673"/>
      <c r="F26" s="673"/>
      <c r="G26" s="673"/>
      <c r="H26" s="674"/>
      <c r="I26" s="667"/>
      <c r="J26" s="668"/>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0"/>
      <c r="AM26" s="170"/>
      <c r="AN26" s="170"/>
      <c r="AO26" s="170"/>
      <c r="AP26" s="170"/>
      <c r="AQ26" s="170"/>
      <c r="AR26" s="170"/>
      <c r="AS26" s="170"/>
      <c r="AT26" s="170"/>
      <c r="AU26" s="170"/>
      <c r="AV26" s="170"/>
      <c r="AW26" s="170"/>
      <c r="AX26" s="170"/>
      <c r="AY26" s="170"/>
      <c r="AZ26" s="170"/>
      <c r="BA26" s="170"/>
      <c r="BB26" s="170"/>
      <c r="BC26" s="170"/>
      <c r="BD26" s="170"/>
      <c r="BE26" s="170"/>
      <c r="BF26" s="170"/>
      <c r="BG26" s="170"/>
      <c r="BH26" s="170"/>
      <c r="BI26" s="170"/>
      <c r="BJ26" s="170"/>
      <c r="BK26" s="170"/>
      <c r="BL26" s="170"/>
      <c r="BM26" s="170"/>
      <c r="BN26" s="170"/>
      <c r="BO26" s="170"/>
      <c r="BP26" s="170"/>
      <c r="BQ26" s="170"/>
      <c r="BR26" s="170"/>
      <c r="BS26" s="170"/>
      <c r="BT26" s="170"/>
      <c r="BU26" s="170"/>
      <c r="BV26" s="170"/>
      <c r="BW26" s="170"/>
      <c r="BX26" s="170"/>
      <c r="BY26" s="170"/>
      <c r="BZ26" s="170"/>
      <c r="CA26" s="170"/>
      <c r="CB26" s="170"/>
      <c r="CC26" s="170"/>
      <c r="CD26" s="170"/>
      <c r="CE26" s="170"/>
      <c r="CF26" s="170"/>
      <c r="CG26" s="170"/>
      <c r="CH26" s="170"/>
      <c r="CI26" s="170"/>
      <c r="CJ26" s="170"/>
      <c r="CK26" s="170"/>
      <c r="CL26" s="170"/>
      <c r="CM26" s="170"/>
      <c r="CN26" s="170"/>
      <c r="CO26" s="170"/>
      <c r="CP26" s="170"/>
      <c r="CQ26" s="170"/>
      <c r="CR26" s="170"/>
      <c r="CS26" s="170"/>
      <c r="CT26" s="170"/>
      <c r="CU26" s="170"/>
      <c r="CV26" s="170"/>
      <c r="CW26" s="170"/>
      <c r="CX26" s="170"/>
      <c r="CY26" s="170"/>
      <c r="CZ26" s="170"/>
      <c r="DA26" s="170"/>
      <c r="DB26" s="170"/>
      <c r="DC26" s="170"/>
      <c r="DD26" s="170"/>
      <c r="DE26" s="170"/>
      <c r="DF26" s="170"/>
      <c r="DG26" s="170"/>
      <c r="DH26" s="170"/>
      <c r="DI26" s="170"/>
      <c r="DJ26" s="170"/>
      <c r="DK26" s="170"/>
      <c r="DL26" s="170"/>
      <c r="DM26" s="170"/>
      <c r="DN26" s="170"/>
      <c r="DO26" s="170"/>
      <c r="DP26" s="170"/>
      <c r="DQ26" s="170"/>
      <c r="DR26" s="170"/>
      <c r="DS26" s="170"/>
      <c r="DT26" s="170"/>
      <c r="DU26" s="170"/>
      <c r="DV26" s="170"/>
      <c r="DW26" s="170"/>
      <c r="DX26" s="170"/>
      <c r="DY26" s="170"/>
      <c r="DZ26" s="170"/>
      <c r="EA26" s="170"/>
      <c r="EB26" s="170"/>
      <c r="EC26" s="170"/>
      <c r="ED26" s="170"/>
      <c r="EE26" s="170"/>
      <c r="EF26" s="170"/>
      <c r="EG26" s="170"/>
      <c r="EH26" s="170"/>
      <c r="EI26" s="170"/>
      <c r="EJ26" s="170"/>
      <c r="EK26" s="170"/>
      <c r="EL26" s="170"/>
      <c r="EM26" s="170"/>
      <c r="EN26" s="170"/>
      <c r="EO26" s="170"/>
    </row>
    <row r="27" spans="1:145" ht="47.25" x14ac:dyDescent="0.25">
      <c r="A27" s="706" t="s">
        <v>232</v>
      </c>
      <c r="B27" s="623"/>
      <c r="C27" s="97" t="s">
        <v>224</v>
      </c>
      <c r="D27" s="405"/>
      <c r="E27" s="100"/>
      <c r="F27" s="267"/>
      <c r="G27" s="355"/>
      <c r="H27" s="347">
        <f>D27*E27*F27*G27</f>
        <v>0</v>
      </c>
      <c r="I27" s="188"/>
      <c r="J27" s="336">
        <f t="shared" si="0"/>
        <v>0</v>
      </c>
    </row>
    <row r="28" spans="1:145" x14ac:dyDescent="0.25">
      <c r="A28" s="706" t="s">
        <v>233</v>
      </c>
      <c r="B28" s="623"/>
      <c r="C28" s="97" t="s">
        <v>308</v>
      </c>
      <c r="D28" s="405"/>
      <c r="E28" s="100"/>
      <c r="F28" s="267"/>
      <c r="G28" s="355"/>
      <c r="H28" s="347">
        <f>D28*E28*F28*G28</f>
        <v>0</v>
      </c>
      <c r="I28" s="188"/>
      <c r="J28" s="336">
        <f t="shared" si="0"/>
        <v>0</v>
      </c>
    </row>
    <row r="29" spans="1:145" x14ac:dyDescent="0.25">
      <c r="A29" s="693" t="s">
        <v>234</v>
      </c>
      <c r="B29" s="598"/>
      <c r="C29" s="53" t="s">
        <v>235</v>
      </c>
      <c r="D29" s="405"/>
      <c r="E29" s="100"/>
      <c r="F29" s="267"/>
      <c r="G29" s="356"/>
      <c r="H29" s="347">
        <f>D29*E29*F29*G29</f>
        <v>0</v>
      </c>
      <c r="I29" s="188"/>
      <c r="J29" s="336">
        <f t="shared" si="0"/>
        <v>0</v>
      </c>
    </row>
    <row r="30" spans="1:145" x14ac:dyDescent="0.25">
      <c r="A30" s="354" t="s">
        <v>236</v>
      </c>
      <c r="B30" s="106"/>
      <c r="C30" s="107" t="s">
        <v>237</v>
      </c>
      <c r="D30" s="678"/>
      <c r="E30" s="620"/>
      <c r="F30" s="620"/>
      <c r="G30" s="620"/>
      <c r="H30" s="675"/>
      <c r="I30" s="676"/>
      <c r="J30" s="677"/>
    </row>
    <row r="31" spans="1:145" x14ac:dyDescent="0.25">
      <c r="A31" s="671" t="s">
        <v>221</v>
      </c>
      <c r="B31" s="649"/>
      <c r="C31" s="649"/>
      <c r="D31" s="672" t="s">
        <v>231</v>
      </c>
      <c r="E31" s="673"/>
      <c r="F31" s="673"/>
      <c r="G31" s="673"/>
      <c r="H31" s="674"/>
      <c r="I31" s="667"/>
      <c r="J31" s="668"/>
    </row>
    <row r="32" spans="1:145" ht="47.25" x14ac:dyDescent="0.25">
      <c r="A32" s="706" t="s">
        <v>238</v>
      </c>
      <c r="B32" s="623"/>
      <c r="C32" s="97" t="s">
        <v>224</v>
      </c>
      <c r="D32" s="405"/>
      <c r="E32" s="100"/>
      <c r="F32" s="267"/>
      <c r="G32" s="355"/>
      <c r="H32" s="347">
        <f>D32*E32*F32*G32</f>
        <v>0</v>
      </c>
      <c r="I32" s="188"/>
      <c r="J32" s="336">
        <f t="shared" ref="J32:J34" si="1">H32+I32</f>
        <v>0</v>
      </c>
    </row>
    <row r="33" spans="1:145" x14ac:dyDescent="0.25">
      <c r="A33" s="706" t="s">
        <v>239</v>
      </c>
      <c r="B33" s="623"/>
      <c r="C33" s="97" t="s">
        <v>226</v>
      </c>
      <c r="D33" s="405"/>
      <c r="E33" s="100"/>
      <c r="F33" s="267"/>
      <c r="G33" s="355"/>
      <c r="H33" s="347">
        <f>D33*E33*F33*G33</f>
        <v>0</v>
      </c>
      <c r="I33" s="188"/>
      <c r="J33" s="336">
        <f t="shared" si="1"/>
        <v>0</v>
      </c>
    </row>
    <row r="34" spans="1:145" x14ac:dyDescent="0.25">
      <c r="A34" s="693" t="s">
        <v>240</v>
      </c>
      <c r="B34" s="598"/>
      <c r="C34" s="53" t="s">
        <v>235</v>
      </c>
      <c r="D34" s="405"/>
      <c r="E34" s="100"/>
      <c r="F34" s="267"/>
      <c r="G34" s="356"/>
      <c r="H34" s="347">
        <f>D34*E34*F34*G34</f>
        <v>0</v>
      </c>
      <c r="I34" s="188"/>
      <c r="J34" s="336">
        <f t="shared" si="1"/>
        <v>0</v>
      </c>
    </row>
    <row r="35" spans="1:145" s="171" customFormat="1" ht="16.5" thickBot="1" x14ac:dyDescent="0.3">
      <c r="A35" s="704" t="s">
        <v>241</v>
      </c>
      <c r="B35" s="705"/>
      <c r="C35" s="705"/>
      <c r="D35" s="404"/>
      <c r="E35" s="337"/>
      <c r="F35" s="338"/>
      <c r="G35" s="341"/>
      <c r="H35" s="348">
        <f>SUM(H22:H34)</f>
        <v>5250</v>
      </c>
      <c r="I35" s="349">
        <f>SUM(I22:I34)</f>
        <v>0</v>
      </c>
      <c r="J35" s="345">
        <f>H35+I35</f>
        <v>5250</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0"/>
      <c r="BF35" s="170"/>
      <c r="BG35" s="170"/>
      <c r="BH35" s="170"/>
      <c r="BI35" s="170"/>
      <c r="BJ35" s="170"/>
      <c r="BK35" s="170"/>
      <c r="BL35" s="170"/>
      <c r="BM35" s="170"/>
      <c r="BN35" s="170"/>
      <c r="BO35" s="170"/>
      <c r="BP35" s="170"/>
      <c r="BQ35" s="170"/>
      <c r="BR35" s="170"/>
      <c r="BS35" s="170"/>
      <c r="BT35" s="170"/>
      <c r="BU35" s="170"/>
      <c r="BV35" s="170"/>
      <c r="BW35" s="170"/>
      <c r="BX35" s="170"/>
      <c r="BY35" s="170"/>
      <c r="BZ35" s="170"/>
      <c r="CA35" s="170"/>
      <c r="CB35" s="170"/>
      <c r="CC35" s="170"/>
      <c r="CD35" s="170"/>
      <c r="CE35" s="170"/>
      <c r="CF35" s="170"/>
      <c r="CG35" s="170"/>
      <c r="CH35" s="170"/>
      <c r="CI35" s="170"/>
      <c r="CJ35" s="170"/>
      <c r="CK35" s="170"/>
      <c r="CL35" s="170"/>
      <c r="CM35" s="170"/>
      <c r="CN35" s="170"/>
      <c r="CO35" s="170"/>
      <c r="CP35" s="170"/>
      <c r="CQ35" s="170"/>
      <c r="CR35" s="170"/>
      <c r="CS35" s="170"/>
      <c r="CT35" s="170"/>
      <c r="CU35" s="170"/>
      <c r="CV35" s="170"/>
      <c r="CW35" s="170"/>
      <c r="CX35" s="170"/>
      <c r="CY35" s="170"/>
      <c r="CZ35" s="170"/>
      <c r="DA35" s="170"/>
      <c r="DB35" s="170"/>
      <c r="DC35" s="170"/>
      <c r="DD35" s="170"/>
      <c r="DE35" s="170"/>
      <c r="DF35" s="170"/>
      <c r="DG35" s="170"/>
      <c r="DH35" s="170"/>
      <c r="DI35" s="170"/>
      <c r="DJ35" s="170"/>
      <c r="DK35" s="170"/>
      <c r="DL35" s="170"/>
      <c r="DM35" s="170"/>
      <c r="DN35" s="170"/>
      <c r="DO35" s="170"/>
      <c r="DP35" s="170"/>
      <c r="DQ35" s="170"/>
      <c r="DR35" s="170"/>
      <c r="DS35" s="170"/>
      <c r="DT35" s="170"/>
      <c r="DU35" s="170"/>
      <c r="DV35" s="170"/>
      <c r="DW35" s="170"/>
      <c r="DX35" s="170"/>
      <c r="DY35" s="170"/>
      <c r="DZ35" s="170"/>
      <c r="EA35" s="170"/>
      <c r="EB35" s="170"/>
      <c r="EC35" s="170"/>
      <c r="ED35" s="170"/>
      <c r="EE35" s="170"/>
      <c r="EF35" s="170"/>
      <c r="EG35" s="170"/>
      <c r="EH35" s="170"/>
      <c r="EI35" s="170"/>
      <c r="EJ35" s="170"/>
      <c r="EK35" s="170"/>
      <c r="EL35" s="170"/>
      <c r="EM35" s="170"/>
      <c r="EN35" s="170"/>
      <c r="EO35" s="170"/>
    </row>
    <row r="36" spans="1:145" s="168" customFormat="1" ht="21.75" customHeight="1" thickBot="1" x14ac:dyDescent="0.3">
      <c r="A36" s="423" t="s">
        <v>158</v>
      </c>
      <c r="B36" s="424"/>
      <c r="C36" s="425" t="s">
        <v>242</v>
      </c>
      <c r="D36" s="442"/>
      <c r="E36" s="446" t="s">
        <v>243</v>
      </c>
      <c r="F36" s="446" t="s">
        <v>215</v>
      </c>
      <c r="G36" s="447" t="s">
        <v>216</v>
      </c>
      <c r="H36" s="443"/>
      <c r="I36" s="444"/>
      <c r="J36" s="445"/>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c r="BI36" s="167"/>
      <c r="BJ36" s="167"/>
      <c r="BK36" s="167"/>
      <c r="BL36" s="167"/>
      <c r="BM36" s="167"/>
      <c r="BN36" s="167"/>
      <c r="BO36" s="167"/>
      <c r="BP36" s="167"/>
      <c r="BQ36" s="167"/>
      <c r="BR36" s="167"/>
      <c r="BS36" s="167"/>
      <c r="BT36" s="167"/>
      <c r="BU36" s="167"/>
      <c r="BV36" s="167"/>
      <c r="BW36" s="167"/>
      <c r="BX36" s="167"/>
      <c r="BY36" s="167"/>
      <c r="BZ36" s="167"/>
      <c r="CA36" s="167"/>
      <c r="CB36" s="167"/>
      <c r="CC36" s="167"/>
      <c r="CD36" s="167"/>
      <c r="CE36" s="167"/>
      <c r="CF36" s="167"/>
      <c r="CG36" s="167"/>
      <c r="CH36" s="167"/>
      <c r="CI36" s="167"/>
      <c r="CJ36" s="167"/>
      <c r="CK36" s="167"/>
      <c r="CL36" s="167"/>
      <c r="CM36" s="167"/>
      <c r="CN36" s="167"/>
      <c r="CO36" s="167"/>
      <c r="CP36" s="167"/>
      <c r="CQ36" s="167"/>
      <c r="CR36" s="167"/>
      <c r="CS36" s="167"/>
      <c r="CT36" s="167"/>
      <c r="CU36" s="167"/>
      <c r="CV36" s="167"/>
      <c r="CW36" s="167"/>
      <c r="CX36" s="167"/>
      <c r="CY36" s="167"/>
      <c r="CZ36" s="167"/>
      <c r="DA36" s="167"/>
      <c r="DB36" s="167"/>
      <c r="DC36" s="167"/>
      <c r="DD36" s="167"/>
      <c r="DE36" s="167"/>
      <c r="DF36" s="167"/>
      <c r="DG36" s="167"/>
      <c r="DH36" s="167"/>
      <c r="DI36" s="167"/>
      <c r="DJ36" s="167"/>
      <c r="DK36" s="167"/>
      <c r="DL36" s="167"/>
      <c r="DM36" s="167"/>
      <c r="DN36" s="167"/>
      <c r="DO36" s="167"/>
      <c r="DP36" s="167"/>
      <c r="DQ36" s="167"/>
      <c r="DR36" s="167"/>
      <c r="DS36" s="167"/>
      <c r="DT36" s="167"/>
      <c r="DU36" s="167"/>
      <c r="DV36" s="167"/>
      <c r="DW36" s="167"/>
      <c r="DX36" s="167"/>
      <c r="DY36" s="167"/>
      <c r="DZ36" s="167"/>
      <c r="EA36" s="167"/>
      <c r="EB36" s="167"/>
      <c r="EC36" s="167"/>
      <c r="ED36" s="167"/>
      <c r="EE36" s="167"/>
      <c r="EF36" s="167"/>
      <c r="EG36" s="167"/>
      <c r="EH36" s="167"/>
      <c r="EI36" s="167"/>
      <c r="EJ36" s="167"/>
      <c r="EK36" s="167"/>
      <c r="EL36" s="167"/>
      <c r="EM36" s="167"/>
      <c r="EN36" s="167"/>
      <c r="EO36" s="167"/>
    </row>
    <row r="37" spans="1:145" s="168" customFormat="1" ht="15.75" customHeight="1" x14ac:dyDescent="0.25">
      <c r="A37" s="420" t="s">
        <v>245</v>
      </c>
      <c r="B37" s="421"/>
      <c r="C37" s="422" t="s">
        <v>159</v>
      </c>
      <c r="D37" s="680"/>
      <c r="E37" s="681"/>
      <c r="F37" s="681"/>
      <c r="G37" s="681"/>
      <c r="H37" s="663"/>
      <c r="I37" s="664"/>
      <c r="J37" s="665"/>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67"/>
      <c r="AP37" s="167"/>
      <c r="AQ37" s="167"/>
      <c r="AR37" s="167"/>
      <c r="AS37" s="167"/>
      <c r="AT37" s="167"/>
      <c r="AU37" s="167"/>
      <c r="AV37" s="167"/>
      <c r="AW37" s="167"/>
      <c r="AX37" s="167"/>
      <c r="AY37" s="167"/>
      <c r="AZ37" s="167"/>
      <c r="BA37" s="167"/>
      <c r="BB37" s="167"/>
      <c r="BC37" s="167"/>
      <c r="BD37" s="167"/>
      <c r="BE37" s="167"/>
      <c r="BF37" s="167"/>
      <c r="BG37" s="167"/>
      <c r="BH37" s="167"/>
      <c r="BI37" s="167"/>
      <c r="BJ37" s="167"/>
      <c r="BK37" s="167"/>
      <c r="BL37" s="167"/>
      <c r="BM37" s="167"/>
      <c r="BN37" s="167"/>
      <c r="BO37" s="167"/>
      <c r="BP37" s="167"/>
      <c r="BQ37" s="167"/>
      <c r="BR37" s="167"/>
      <c r="BS37" s="167"/>
      <c r="BT37" s="167"/>
      <c r="BU37" s="167"/>
      <c r="BV37" s="167"/>
      <c r="BW37" s="167"/>
      <c r="BX37" s="167"/>
      <c r="BY37" s="167"/>
      <c r="BZ37" s="167"/>
      <c r="CA37" s="167"/>
      <c r="CB37" s="167"/>
      <c r="CC37" s="167"/>
      <c r="CD37" s="167"/>
      <c r="CE37" s="167"/>
      <c r="CF37" s="167"/>
      <c r="CG37" s="167"/>
      <c r="CH37" s="167"/>
      <c r="CI37" s="167"/>
      <c r="CJ37" s="167"/>
      <c r="CK37" s="167"/>
      <c r="CL37" s="167"/>
      <c r="CM37" s="167"/>
      <c r="CN37" s="167"/>
      <c r="CO37" s="167"/>
      <c r="CP37" s="167"/>
      <c r="CQ37" s="167"/>
      <c r="CR37" s="167"/>
      <c r="CS37" s="167"/>
      <c r="CT37" s="167"/>
      <c r="CU37" s="167"/>
      <c r="CV37" s="167"/>
      <c r="CW37" s="167"/>
      <c r="CX37" s="167"/>
      <c r="CY37" s="167"/>
      <c r="CZ37" s="167"/>
      <c r="DA37" s="167"/>
      <c r="DB37" s="167"/>
      <c r="DC37" s="167"/>
      <c r="DD37" s="167"/>
      <c r="DE37" s="167"/>
      <c r="DF37" s="167"/>
      <c r="DG37" s="167"/>
      <c r="DH37" s="167"/>
      <c r="DI37" s="167"/>
      <c r="DJ37" s="167"/>
      <c r="DK37" s="167"/>
      <c r="DL37" s="167"/>
      <c r="DM37" s="167"/>
      <c r="DN37" s="167"/>
      <c r="DO37" s="167"/>
      <c r="DP37" s="167"/>
      <c r="DQ37" s="167"/>
      <c r="DR37" s="167"/>
      <c r="DS37" s="167"/>
      <c r="DT37" s="167"/>
      <c r="DU37" s="167"/>
      <c r="DV37" s="167"/>
      <c r="DW37" s="167"/>
      <c r="DX37" s="167"/>
      <c r="DY37" s="167"/>
      <c r="DZ37" s="167"/>
      <c r="EA37" s="167"/>
      <c r="EB37" s="167"/>
      <c r="EC37" s="167"/>
      <c r="ED37" s="167"/>
      <c r="EE37" s="167"/>
      <c r="EF37" s="167"/>
      <c r="EG37" s="167"/>
      <c r="EH37" s="167"/>
      <c r="EI37" s="167"/>
      <c r="EJ37" s="167"/>
      <c r="EK37" s="167"/>
      <c r="EL37" s="167"/>
      <c r="EM37" s="167"/>
      <c r="EN37" s="167"/>
      <c r="EO37" s="167"/>
    </row>
    <row r="38" spans="1:145" s="168" customFormat="1" ht="15.75" customHeight="1" x14ac:dyDescent="0.25">
      <c r="A38" s="707" t="s">
        <v>246</v>
      </c>
      <c r="B38" s="708"/>
      <c r="C38" s="708"/>
      <c r="D38" s="661" t="s">
        <v>309</v>
      </c>
      <c r="E38" s="662"/>
      <c r="F38" s="662"/>
      <c r="G38" s="662"/>
      <c r="H38" s="666"/>
      <c r="I38" s="667"/>
      <c r="J38" s="668"/>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c r="BE38" s="167"/>
      <c r="BF38" s="167"/>
      <c r="BG38" s="167"/>
      <c r="BH38" s="167"/>
      <c r="BI38" s="167"/>
      <c r="BJ38" s="167"/>
      <c r="BK38" s="167"/>
      <c r="BL38" s="167"/>
      <c r="BM38" s="167"/>
      <c r="BN38" s="167"/>
      <c r="BO38" s="167"/>
      <c r="BP38" s="167"/>
      <c r="BQ38" s="167"/>
      <c r="BR38" s="167"/>
      <c r="BS38" s="167"/>
      <c r="BT38" s="167"/>
      <c r="BU38" s="167"/>
      <c r="BV38" s="167"/>
      <c r="BW38" s="167"/>
      <c r="BX38" s="167"/>
      <c r="BY38" s="167"/>
      <c r="BZ38" s="167"/>
      <c r="CA38" s="167"/>
      <c r="CB38" s="167"/>
      <c r="CC38" s="167"/>
      <c r="CD38" s="167"/>
      <c r="CE38" s="167"/>
      <c r="CF38" s="167"/>
      <c r="CG38" s="167"/>
      <c r="CH38" s="167"/>
      <c r="CI38" s="167"/>
      <c r="CJ38" s="167"/>
      <c r="CK38" s="167"/>
      <c r="CL38" s="167"/>
      <c r="CM38" s="167"/>
      <c r="CN38" s="167"/>
      <c r="CO38" s="167"/>
      <c r="CP38" s="167"/>
      <c r="CQ38" s="167"/>
      <c r="CR38" s="167"/>
      <c r="CS38" s="167"/>
      <c r="CT38" s="167"/>
      <c r="CU38" s="167"/>
      <c r="CV38" s="167"/>
      <c r="CW38" s="167"/>
      <c r="CX38" s="167"/>
      <c r="CY38" s="167"/>
      <c r="CZ38" s="167"/>
      <c r="DA38" s="167"/>
      <c r="DB38" s="167"/>
      <c r="DC38" s="167"/>
      <c r="DD38" s="167"/>
      <c r="DE38" s="167"/>
      <c r="DF38" s="167"/>
      <c r="DG38" s="167"/>
      <c r="DH38" s="167"/>
      <c r="DI38" s="167"/>
      <c r="DJ38" s="167"/>
      <c r="DK38" s="167"/>
      <c r="DL38" s="167"/>
      <c r="DM38" s="167"/>
      <c r="DN38" s="167"/>
      <c r="DO38" s="167"/>
      <c r="DP38" s="167"/>
      <c r="DQ38" s="167"/>
      <c r="DR38" s="167"/>
      <c r="DS38" s="167"/>
      <c r="DT38" s="167"/>
      <c r="DU38" s="167"/>
      <c r="DV38" s="167"/>
      <c r="DW38" s="167"/>
      <c r="DX38" s="167"/>
      <c r="DY38" s="167"/>
      <c r="DZ38" s="167"/>
      <c r="EA38" s="167"/>
      <c r="EB38" s="167"/>
      <c r="EC38" s="167"/>
      <c r="ED38" s="167"/>
      <c r="EE38" s="167"/>
      <c r="EF38" s="167"/>
      <c r="EG38" s="167"/>
      <c r="EH38" s="167"/>
      <c r="EI38" s="167"/>
      <c r="EJ38" s="167"/>
      <c r="EK38" s="167"/>
      <c r="EL38" s="167"/>
      <c r="EM38" s="167"/>
      <c r="EN38" s="167"/>
      <c r="EO38" s="167"/>
    </row>
    <row r="39" spans="1:145" s="168" customFormat="1" ht="23.25" customHeight="1" x14ac:dyDescent="0.25">
      <c r="A39" s="693" t="s">
        <v>249</v>
      </c>
      <c r="B39" s="598"/>
      <c r="C39" s="53" t="s">
        <v>310</v>
      </c>
      <c r="D39" s="406"/>
      <c r="E39" s="394">
        <v>1</v>
      </c>
      <c r="F39" s="395">
        <v>20000</v>
      </c>
      <c r="G39" s="396">
        <v>1</v>
      </c>
      <c r="H39" s="358">
        <f>E39*F39*G39</f>
        <v>20000</v>
      </c>
      <c r="I39" s="291"/>
      <c r="J39" s="336">
        <f t="shared" ref="J39:J40" si="2">H39+I39</f>
        <v>20000</v>
      </c>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c r="BI39" s="167"/>
      <c r="BJ39" s="167"/>
      <c r="BK39" s="167"/>
      <c r="BL39" s="167"/>
      <c r="BM39" s="167"/>
      <c r="BN39" s="167"/>
      <c r="BO39" s="167"/>
      <c r="BP39" s="167"/>
      <c r="BQ39" s="167"/>
      <c r="BR39" s="167"/>
      <c r="BS39" s="167"/>
      <c r="BT39" s="167"/>
      <c r="BU39" s="167"/>
      <c r="BV39" s="167"/>
      <c r="BW39" s="167"/>
      <c r="BX39" s="167"/>
      <c r="BY39" s="167"/>
      <c r="BZ39" s="167"/>
      <c r="CA39" s="167"/>
      <c r="CB39" s="167"/>
      <c r="CC39" s="167"/>
      <c r="CD39" s="167"/>
      <c r="CE39" s="167"/>
      <c r="CF39" s="167"/>
      <c r="CG39" s="167"/>
      <c r="CH39" s="167"/>
      <c r="CI39" s="167"/>
      <c r="CJ39" s="167"/>
      <c r="CK39" s="167"/>
      <c r="CL39" s="167"/>
      <c r="CM39" s="167"/>
      <c r="CN39" s="167"/>
      <c r="CO39" s="167"/>
      <c r="CP39" s="167"/>
      <c r="CQ39" s="167"/>
      <c r="CR39" s="167"/>
      <c r="CS39" s="167"/>
      <c r="CT39" s="167"/>
      <c r="CU39" s="167"/>
      <c r="CV39" s="167"/>
      <c r="CW39" s="167"/>
      <c r="CX39" s="167"/>
      <c r="CY39" s="167"/>
      <c r="CZ39" s="167"/>
      <c r="DA39" s="167"/>
      <c r="DB39" s="167"/>
      <c r="DC39" s="167"/>
      <c r="DD39" s="167"/>
      <c r="DE39" s="167"/>
      <c r="DF39" s="167"/>
      <c r="DG39" s="167"/>
      <c r="DH39" s="167"/>
      <c r="DI39" s="167"/>
      <c r="DJ39" s="167"/>
      <c r="DK39" s="167"/>
      <c r="DL39" s="167"/>
      <c r="DM39" s="167"/>
      <c r="DN39" s="167"/>
      <c r="DO39" s="167"/>
      <c r="DP39" s="167"/>
      <c r="DQ39" s="167"/>
      <c r="DR39" s="167"/>
      <c r="DS39" s="167"/>
      <c r="DT39" s="167"/>
      <c r="DU39" s="167"/>
      <c r="DV39" s="167"/>
      <c r="DW39" s="167"/>
      <c r="DX39" s="167"/>
      <c r="DY39" s="167"/>
      <c r="DZ39" s="167"/>
      <c r="EA39" s="167"/>
      <c r="EB39" s="167"/>
      <c r="EC39" s="167"/>
      <c r="ED39" s="167"/>
      <c r="EE39" s="167"/>
      <c r="EF39" s="167"/>
      <c r="EG39" s="167"/>
      <c r="EH39" s="167"/>
      <c r="EI39" s="167"/>
      <c r="EJ39" s="167"/>
      <c r="EK39" s="167"/>
      <c r="EL39" s="167"/>
      <c r="EM39" s="167"/>
      <c r="EN39" s="167"/>
      <c r="EO39" s="167"/>
    </row>
    <row r="40" spans="1:145" s="168" customFormat="1" ht="31.5" x14ac:dyDescent="0.25">
      <c r="A40" s="546" t="s">
        <v>311</v>
      </c>
      <c r="B40" s="537"/>
      <c r="C40" s="53" t="s">
        <v>252</v>
      </c>
      <c r="D40" s="406"/>
      <c r="E40" s="122"/>
      <c r="F40" s="268"/>
      <c r="G40" s="386"/>
      <c r="H40" s="358">
        <f>E40*F40*G40</f>
        <v>0</v>
      </c>
      <c r="I40" s="291"/>
      <c r="J40" s="336">
        <f t="shared" si="2"/>
        <v>0</v>
      </c>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c r="BF40" s="167"/>
      <c r="BG40" s="167"/>
      <c r="BH40" s="167"/>
      <c r="BI40" s="167"/>
      <c r="BJ40" s="167"/>
      <c r="BK40" s="167"/>
      <c r="BL40" s="167"/>
      <c r="BM40" s="167"/>
      <c r="BN40" s="167"/>
      <c r="BO40" s="167"/>
      <c r="BP40" s="167"/>
      <c r="BQ40" s="167"/>
      <c r="BR40" s="167"/>
      <c r="BS40" s="167"/>
      <c r="BT40" s="167"/>
      <c r="BU40" s="167"/>
      <c r="BV40" s="167"/>
      <c r="BW40" s="167"/>
      <c r="BX40" s="167"/>
      <c r="BY40" s="167"/>
      <c r="BZ40" s="167"/>
      <c r="CA40" s="167"/>
      <c r="CB40" s="167"/>
      <c r="CC40" s="167"/>
      <c r="CD40" s="167"/>
      <c r="CE40" s="167"/>
      <c r="CF40" s="167"/>
      <c r="CG40" s="167"/>
      <c r="CH40" s="167"/>
      <c r="CI40" s="167"/>
      <c r="CJ40" s="167"/>
      <c r="CK40" s="167"/>
      <c r="CL40" s="167"/>
      <c r="CM40" s="167"/>
      <c r="CN40" s="167"/>
      <c r="CO40" s="167"/>
      <c r="CP40" s="167"/>
      <c r="CQ40" s="167"/>
      <c r="CR40" s="167"/>
      <c r="CS40" s="167"/>
      <c r="CT40" s="167"/>
      <c r="CU40" s="167"/>
      <c r="CV40" s="167"/>
      <c r="CW40" s="167"/>
      <c r="CX40" s="167"/>
      <c r="CY40" s="167"/>
      <c r="CZ40" s="167"/>
      <c r="DA40" s="167"/>
      <c r="DB40" s="167"/>
      <c r="DC40" s="167"/>
      <c r="DD40" s="167"/>
      <c r="DE40" s="167"/>
      <c r="DF40" s="167"/>
      <c r="DG40" s="167"/>
      <c r="DH40" s="167"/>
      <c r="DI40" s="167"/>
      <c r="DJ40" s="167"/>
      <c r="DK40" s="167"/>
      <c r="DL40" s="167"/>
      <c r="DM40" s="167"/>
      <c r="DN40" s="167"/>
      <c r="DO40" s="167"/>
      <c r="DP40" s="167"/>
      <c r="DQ40" s="167"/>
      <c r="DR40" s="167"/>
      <c r="DS40" s="167"/>
      <c r="DT40" s="167"/>
      <c r="DU40" s="167"/>
      <c r="DV40" s="167"/>
      <c r="DW40" s="167"/>
      <c r="DX40" s="167"/>
      <c r="DY40" s="167"/>
      <c r="DZ40" s="167"/>
      <c r="EA40" s="167"/>
      <c r="EB40" s="167"/>
      <c r="EC40" s="167"/>
      <c r="ED40" s="167"/>
      <c r="EE40" s="167"/>
      <c r="EF40" s="167"/>
      <c r="EG40" s="167"/>
      <c r="EH40" s="167"/>
      <c r="EI40" s="167"/>
      <c r="EJ40" s="167"/>
      <c r="EK40" s="167"/>
      <c r="EL40" s="167"/>
      <c r="EM40" s="167"/>
      <c r="EN40" s="167"/>
      <c r="EO40" s="167"/>
    </row>
    <row r="41" spans="1:145" s="168" customFormat="1" ht="16.5" thickBot="1" x14ac:dyDescent="0.3">
      <c r="A41" s="697" t="s">
        <v>257</v>
      </c>
      <c r="B41" s="698"/>
      <c r="C41" s="698" t="s">
        <v>267</v>
      </c>
      <c r="D41" s="407"/>
      <c r="E41" s="377"/>
      <c r="F41" s="378"/>
      <c r="G41" s="379"/>
      <c r="H41" s="359">
        <f>SUM(H39:H40)</f>
        <v>20000</v>
      </c>
      <c r="I41" s="360">
        <f>SUM(I39:I39)</f>
        <v>0</v>
      </c>
      <c r="J41" s="345">
        <f>H41+I41</f>
        <v>20000</v>
      </c>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c r="BH41" s="167"/>
      <c r="BI41" s="167"/>
      <c r="BJ41" s="167"/>
      <c r="BK41" s="167"/>
      <c r="BL41" s="167"/>
      <c r="BM41" s="167"/>
      <c r="BN41" s="167"/>
      <c r="BO41" s="167"/>
      <c r="BP41" s="167"/>
      <c r="BQ41" s="167"/>
      <c r="BR41" s="167"/>
      <c r="BS41" s="167"/>
      <c r="BT41" s="167"/>
      <c r="BU41" s="167"/>
      <c r="BV41" s="167"/>
      <c r="BW41" s="167"/>
      <c r="BX41" s="167"/>
      <c r="BY41" s="167"/>
      <c r="BZ41" s="167"/>
      <c r="CA41" s="167"/>
      <c r="CB41" s="167"/>
      <c r="CC41" s="167"/>
      <c r="CD41" s="167"/>
      <c r="CE41" s="167"/>
      <c r="CF41" s="167"/>
      <c r="CG41" s="167"/>
      <c r="CH41" s="167"/>
      <c r="CI41" s="167"/>
      <c r="CJ41" s="167"/>
      <c r="CK41" s="167"/>
      <c r="CL41" s="167"/>
      <c r="CM41" s="167"/>
      <c r="CN41" s="167"/>
      <c r="CO41" s="167"/>
      <c r="CP41" s="167"/>
      <c r="CQ41" s="167"/>
      <c r="CR41" s="167"/>
      <c r="CS41" s="167"/>
      <c r="CT41" s="167"/>
      <c r="CU41" s="167"/>
      <c r="CV41" s="167"/>
      <c r="CW41" s="167"/>
      <c r="CX41" s="167"/>
      <c r="CY41" s="167"/>
      <c r="CZ41" s="167"/>
      <c r="DA41" s="167"/>
      <c r="DB41" s="167"/>
      <c r="DC41" s="167"/>
      <c r="DD41" s="167"/>
      <c r="DE41" s="167"/>
      <c r="DF41" s="167"/>
      <c r="DG41" s="167"/>
      <c r="DH41" s="167"/>
      <c r="DI41" s="167"/>
      <c r="DJ41" s="167"/>
      <c r="DK41" s="167"/>
      <c r="DL41" s="167"/>
      <c r="DM41" s="167"/>
      <c r="DN41" s="167"/>
      <c r="DO41" s="167"/>
      <c r="DP41" s="167"/>
      <c r="DQ41" s="167"/>
      <c r="DR41" s="167"/>
      <c r="DS41" s="167"/>
      <c r="DT41" s="167"/>
      <c r="DU41" s="167"/>
      <c r="DV41" s="167"/>
      <c r="DW41" s="167"/>
      <c r="DX41" s="167"/>
      <c r="DY41" s="167"/>
      <c r="DZ41" s="167"/>
      <c r="EA41" s="167"/>
      <c r="EB41" s="167"/>
      <c r="EC41" s="167"/>
      <c r="ED41" s="167"/>
      <c r="EE41" s="167"/>
      <c r="EF41" s="167"/>
      <c r="EG41" s="167"/>
      <c r="EH41" s="167"/>
      <c r="EI41" s="167"/>
      <c r="EJ41" s="167"/>
      <c r="EK41" s="167"/>
      <c r="EL41" s="167"/>
      <c r="EM41" s="167"/>
      <c r="EN41" s="167"/>
      <c r="EO41" s="167"/>
    </row>
    <row r="42" spans="1:145" s="168" customFormat="1" ht="27" customHeight="1" thickBot="1" x14ac:dyDescent="0.3">
      <c r="A42" s="416" t="s">
        <v>160</v>
      </c>
      <c r="B42" s="419"/>
      <c r="C42" s="418" t="s">
        <v>259</v>
      </c>
      <c r="D42" s="437"/>
      <c r="E42" s="446" t="s">
        <v>243</v>
      </c>
      <c r="F42" s="448" t="s">
        <v>215</v>
      </c>
      <c r="G42" s="447" t="s">
        <v>216</v>
      </c>
      <c r="H42" s="428"/>
      <c r="I42" s="429"/>
      <c r="J42" s="430"/>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7"/>
      <c r="BR42" s="167"/>
      <c r="BS42" s="167"/>
      <c r="BT42" s="167"/>
      <c r="BU42" s="167"/>
      <c r="BV42" s="167"/>
      <c r="BW42" s="167"/>
      <c r="BX42" s="167"/>
      <c r="BY42" s="167"/>
      <c r="BZ42" s="167"/>
      <c r="CA42" s="167"/>
      <c r="CB42" s="167"/>
      <c r="CC42" s="167"/>
      <c r="CD42" s="167"/>
      <c r="CE42" s="167"/>
      <c r="CF42" s="167"/>
      <c r="CG42" s="167"/>
      <c r="CH42" s="167"/>
      <c r="CI42" s="167"/>
      <c r="CJ42" s="167"/>
      <c r="CK42" s="167"/>
      <c r="CL42" s="167"/>
      <c r="CM42" s="167"/>
      <c r="CN42" s="167"/>
      <c r="CO42" s="167"/>
      <c r="CP42" s="167"/>
      <c r="CQ42" s="167"/>
      <c r="CR42" s="167"/>
      <c r="CS42" s="167"/>
      <c r="CT42" s="167"/>
      <c r="CU42" s="167"/>
      <c r="CV42" s="167"/>
      <c r="CW42" s="167"/>
      <c r="CX42" s="167"/>
      <c r="CY42" s="167"/>
      <c r="CZ42" s="167"/>
      <c r="DA42" s="167"/>
      <c r="DB42" s="167"/>
      <c r="DC42" s="167"/>
      <c r="DD42" s="167"/>
      <c r="DE42" s="167"/>
      <c r="DF42" s="167"/>
      <c r="DG42" s="167"/>
      <c r="DH42" s="167"/>
      <c r="DI42" s="167"/>
      <c r="DJ42" s="167"/>
      <c r="DK42" s="167"/>
      <c r="DL42" s="167"/>
      <c r="DM42" s="167"/>
      <c r="DN42" s="167"/>
      <c r="DO42" s="167"/>
      <c r="DP42" s="167"/>
      <c r="DQ42" s="167"/>
      <c r="DR42" s="167"/>
      <c r="DS42" s="167"/>
      <c r="DT42" s="167"/>
      <c r="DU42" s="167"/>
      <c r="DV42" s="167"/>
      <c r="DW42" s="167"/>
      <c r="DX42" s="167"/>
      <c r="DY42" s="167"/>
      <c r="DZ42" s="167"/>
      <c r="EA42" s="167"/>
      <c r="EB42" s="167"/>
      <c r="EC42" s="167"/>
      <c r="ED42" s="167"/>
      <c r="EE42" s="167"/>
      <c r="EF42" s="167"/>
      <c r="EG42" s="167"/>
      <c r="EH42" s="167"/>
      <c r="EI42" s="167"/>
      <c r="EJ42" s="167"/>
      <c r="EK42" s="167"/>
      <c r="EL42" s="167"/>
      <c r="EM42" s="167"/>
      <c r="EN42" s="167"/>
      <c r="EO42" s="167"/>
    </row>
    <row r="43" spans="1:145" s="168" customFormat="1" x14ac:dyDescent="0.25">
      <c r="A43" s="382" t="s">
        <v>261</v>
      </c>
      <c r="B43" s="383"/>
      <c r="C43" s="294" t="s">
        <v>161</v>
      </c>
      <c r="D43" s="653"/>
      <c r="E43" s="654"/>
      <c r="F43" s="654"/>
      <c r="G43" s="655"/>
      <c r="H43" s="656"/>
      <c r="I43" s="657"/>
      <c r="J43" s="658"/>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167"/>
      <c r="BH43" s="167"/>
      <c r="BI43" s="167"/>
      <c r="BJ43" s="167"/>
      <c r="BK43" s="167"/>
      <c r="BL43" s="167"/>
      <c r="BM43" s="167"/>
      <c r="BN43" s="167"/>
      <c r="BO43" s="167"/>
      <c r="BP43" s="167"/>
      <c r="BQ43" s="167"/>
      <c r="BR43" s="167"/>
      <c r="BS43" s="167"/>
      <c r="BT43" s="167"/>
      <c r="BU43" s="167"/>
      <c r="BV43" s="167"/>
      <c r="BW43" s="167"/>
      <c r="BX43" s="167"/>
      <c r="BY43" s="167"/>
      <c r="BZ43" s="167"/>
      <c r="CA43" s="167"/>
      <c r="CB43" s="167"/>
      <c r="CC43" s="167"/>
      <c r="CD43" s="167"/>
      <c r="CE43" s="167"/>
      <c r="CF43" s="167"/>
      <c r="CG43" s="167"/>
      <c r="CH43" s="167"/>
      <c r="CI43" s="167"/>
      <c r="CJ43" s="167"/>
      <c r="CK43" s="167"/>
      <c r="CL43" s="167"/>
      <c r="CM43" s="167"/>
      <c r="CN43" s="167"/>
      <c r="CO43" s="167"/>
      <c r="CP43" s="167"/>
      <c r="CQ43" s="167"/>
      <c r="CR43" s="167"/>
      <c r="CS43" s="167"/>
      <c r="CT43" s="167"/>
      <c r="CU43" s="167"/>
      <c r="CV43" s="167"/>
      <c r="CW43" s="167"/>
      <c r="CX43" s="167"/>
      <c r="CY43" s="167"/>
      <c r="CZ43" s="167"/>
      <c r="DA43" s="167"/>
      <c r="DB43" s="167"/>
      <c r="DC43" s="167"/>
      <c r="DD43" s="167"/>
      <c r="DE43" s="167"/>
      <c r="DF43" s="167"/>
      <c r="DG43" s="167"/>
      <c r="DH43" s="167"/>
      <c r="DI43" s="167"/>
      <c r="DJ43" s="167"/>
      <c r="DK43" s="167"/>
      <c r="DL43" s="167"/>
      <c r="DM43" s="167"/>
      <c r="DN43" s="167"/>
      <c r="DO43" s="167"/>
      <c r="DP43" s="167"/>
      <c r="DQ43" s="167"/>
      <c r="DR43" s="167"/>
      <c r="DS43" s="167"/>
      <c r="DT43" s="167"/>
      <c r="DU43" s="167"/>
      <c r="DV43" s="167"/>
      <c r="DW43" s="167"/>
      <c r="DX43" s="167"/>
      <c r="DY43" s="167"/>
      <c r="DZ43" s="167"/>
      <c r="EA43" s="167"/>
      <c r="EB43" s="167"/>
      <c r="EC43" s="167"/>
      <c r="ED43" s="167"/>
      <c r="EE43" s="167"/>
      <c r="EF43" s="167"/>
      <c r="EG43" s="167"/>
      <c r="EH43" s="167"/>
      <c r="EI43" s="167"/>
      <c r="EJ43" s="167"/>
      <c r="EK43" s="167"/>
      <c r="EL43" s="167"/>
      <c r="EM43" s="167"/>
      <c r="EN43" s="167"/>
      <c r="EO43" s="167"/>
    </row>
    <row r="44" spans="1:145" s="168" customFormat="1" x14ac:dyDescent="0.25">
      <c r="A44" s="659" t="s">
        <v>246</v>
      </c>
      <c r="B44" s="660"/>
      <c r="C44" s="660"/>
      <c r="D44" s="661" t="s">
        <v>309</v>
      </c>
      <c r="E44" s="662"/>
      <c r="F44" s="662"/>
      <c r="G44" s="662"/>
      <c r="H44" s="481"/>
      <c r="I44" s="504"/>
      <c r="J44" s="505"/>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7"/>
      <c r="BI44" s="167"/>
      <c r="BJ44" s="167"/>
      <c r="BK44" s="167"/>
      <c r="BL44" s="167"/>
      <c r="BM44" s="167"/>
      <c r="BN44" s="167"/>
      <c r="BO44" s="167"/>
      <c r="BP44" s="167"/>
      <c r="BQ44" s="167"/>
      <c r="BR44" s="167"/>
      <c r="BS44" s="167"/>
      <c r="BT44" s="167"/>
      <c r="BU44" s="167"/>
      <c r="BV44" s="167"/>
      <c r="BW44" s="167"/>
      <c r="BX44" s="167"/>
      <c r="BY44" s="167"/>
      <c r="BZ44" s="167"/>
      <c r="CA44" s="167"/>
      <c r="CB44" s="167"/>
      <c r="CC44" s="167"/>
      <c r="CD44" s="167"/>
      <c r="CE44" s="167"/>
      <c r="CF44" s="167"/>
      <c r="CG44" s="167"/>
      <c r="CH44" s="167"/>
      <c r="CI44" s="167"/>
      <c r="CJ44" s="167"/>
      <c r="CK44" s="167"/>
      <c r="CL44" s="167"/>
      <c r="CM44" s="167"/>
      <c r="CN44" s="167"/>
      <c r="CO44" s="167"/>
      <c r="CP44" s="167"/>
      <c r="CQ44" s="167"/>
      <c r="CR44" s="167"/>
      <c r="CS44" s="167"/>
      <c r="CT44" s="167"/>
      <c r="CU44" s="167"/>
      <c r="CV44" s="167"/>
      <c r="CW44" s="167"/>
      <c r="CX44" s="167"/>
      <c r="CY44" s="167"/>
      <c r="CZ44" s="167"/>
      <c r="DA44" s="167"/>
      <c r="DB44" s="167"/>
      <c r="DC44" s="167"/>
      <c r="DD44" s="167"/>
      <c r="DE44" s="167"/>
      <c r="DF44" s="167"/>
      <c r="DG44" s="167"/>
      <c r="DH44" s="167"/>
      <c r="DI44" s="167"/>
      <c r="DJ44" s="167"/>
      <c r="DK44" s="167"/>
      <c r="DL44" s="167"/>
      <c r="DM44" s="167"/>
      <c r="DN44" s="167"/>
      <c r="DO44" s="167"/>
      <c r="DP44" s="167"/>
      <c r="DQ44" s="167"/>
      <c r="DR44" s="167"/>
      <c r="DS44" s="167"/>
      <c r="DT44" s="167"/>
      <c r="DU44" s="167"/>
      <c r="DV44" s="167"/>
      <c r="DW44" s="167"/>
      <c r="DX44" s="167"/>
      <c r="DY44" s="167"/>
      <c r="DZ44" s="167"/>
      <c r="EA44" s="167"/>
      <c r="EB44" s="167"/>
      <c r="EC44" s="167"/>
      <c r="ED44" s="167"/>
      <c r="EE44" s="167"/>
      <c r="EF44" s="167"/>
      <c r="EG44" s="167"/>
      <c r="EH44" s="167"/>
      <c r="EI44" s="167"/>
      <c r="EJ44" s="167"/>
      <c r="EK44" s="167"/>
      <c r="EL44" s="167"/>
      <c r="EM44" s="167"/>
      <c r="EN44" s="167"/>
      <c r="EO44" s="167"/>
    </row>
    <row r="45" spans="1:145" ht="30" customHeight="1" x14ac:dyDescent="0.25">
      <c r="A45" s="693" t="s">
        <v>262</v>
      </c>
      <c r="B45" s="598"/>
      <c r="C45" s="53" t="s">
        <v>263</v>
      </c>
      <c r="D45" s="406"/>
      <c r="E45" s="122"/>
      <c r="F45" s="268"/>
      <c r="G45" s="386"/>
      <c r="H45" s="358">
        <f>E45*F45*G45</f>
        <v>0</v>
      </c>
      <c r="I45" s="291"/>
      <c r="J45" s="336">
        <f t="shared" ref="J45:J47" si="3">H45+I45</f>
        <v>0</v>
      </c>
      <c r="K45" s="172"/>
    </row>
    <row r="46" spans="1:145" ht="18.75" customHeight="1" x14ac:dyDescent="0.25">
      <c r="A46" s="659" t="s">
        <v>246</v>
      </c>
      <c r="B46" s="660"/>
      <c r="C46" s="660"/>
      <c r="D46" s="661" t="s">
        <v>312</v>
      </c>
      <c r="E46" s="662"/>
      <c r="F46" s="662"/>
      <c r="G46" s="662"/>
      <c r="H46" s="485"/>
      <c r="I46" s="486"/>
      <c r="J46" s="487"/>
      <c r="K46" s="172"/>
    </row>
    <row r="47" spans="1:145" ht="30" customHeight="1" x14ac:dyDescent="0.25">
      <c r="A47" s="482" t="s">
        <v>313</v>
      </c>
      <c r="B47" s="483"/>
      <c r="C47" s="484" t="s">
        <v>265</v>
      </c>
      <c r="D47" s="406"/>
      <c r="E47" s="122"/>
      <c r="F47" s="268"/>
      <c r="G47" s="386"/>
      <c r="H47" s="358">
        <f>E47*F47*G47</f>
        <v>0</v>
      </c>
      <c r="I47" s="486"/>
      <c r="J47" s="336">
        <f t="shared" si="3"/>
        <v>0</v>
      </c>
      <c r="K47" s="172"/>
    </row>
    <row r="48" spans="1:145" s="165" customFormat="1" ht="16.5" thickBot="1" x14ac:dyDescent="0.3">
      <c r="A48" s="697" t="s">
        <v>266</v>
      </c>
      <c r="B48" s="698"/>
      <c r="C48" s="698" t="s">
        <v>267</v>
      </c>
      <c r="D48" s="407"/>
      <c r="E48" s="377"/>
      <c r="F48" s="378"/>
      <c r="G48" s="379"/>
      <c r="H48" s="359">
        <f>SUM(H45:H47)</f>
        <v>0</v>
      </c>
      <c r="I48" s="360">
        <f>SUM(I45:I45)</f>
        <v>0</v>
      </c>
      <c r="J48" s="345">
        <f>H48+I48</f>
        <v>0</v>
      </c>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c r="CU48" s="27"/>
      <c r="CV48" s="27"/>
      <c r="CW48" s="27"/>
      <c r="CX48" s="27"/>
      <c r="CY48" s="27"/>
      <c r="CZ48" s="27"/>
      <c r="DA48" s="27"/>
      <c r="DB48" s="27"/>
      <c r="DC48" s="27"/>
      <c r="DD48" s="27"/>
      <c r="DE48" s="27"/>
      <c r="DF48" s="27"/>
      <c r="DG48" s="27"/>
      <c r="DH48" s="27"/>
      <c r="DI48" s="27"/>
      <c r="DJ48" s="27"/>
      <c r="DK48" s="27"/>
      <c r="DL48" s="27"/>
      <c r="DM48" s="27"/>
      <c r="DN48" s="27"/>
      <c r="DO48" s="27"/>
      <c r="DP48" s="27"/>
      <c r="DQ48" s="27"/>
      <c r="DR48" s="27"/>
      <c r="DS48" s="27"/>
      <c r="DT48" s="27"/>
      <c r="DU48" s="27"/>
      <c r="DV48" s="27"/>
      <c r="DW48" s="27"/>
      <c r="DX48" s="27"/>
      <c r="DY48" s="27"/>
      <c r="DZ48" s="27"/>
      <c r="EA48" s="27"/>
      <c r="EB48" s="27"/>
      <c r="EC48" s="27"/>
      <c r="ED48" s="27"/>
      <c r="EE48" s="27"/>
      <c r="EF48" s="27"/>
      <c r="EG48" s="27"/>
      <c r="EH48" s="27"/>
      <c r="EI48" s="27"/>
      <c r="EJ48" s="27"/>
      <c r="EK48" s="27"/>
      <c r="EL48" s="27"/>
      <c r="EM48" s="27"/>
      <c r="EN48" s="27"/>
      <c r="EO48" s="27"/>
    </row>
    <row r="49" spans="1:145" s="168" customFormat="1" ht="26.25" customHeight="1" thickBot="1" x14ac:dyDescent="0.3">
      <c r="A49" s="416" t="s">
        <v>162</v>
      </c>
      <c r="B49" s="419"/>
      <c r="C49" s="418" t="s">
        <v>163</v>
      </c>
      <c r="D49" s="440"/>
      <c r="E49" s="438" t="s">
        <v>244</v>
      </c>
      <c r="F49" s="441" t="s">
        <v>215</v>
      </c>
      <c r="G49" s="439" t="s">
        <v>216</v>
      </c>
      <c r="H49" s="428"/>
      <c r="I49" s="429"/>
      <c r="J49" s="430"/>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7"/>
      <c r="BR49" s="167"/>
      <c r="BS49" s="167"/>
      <c r="BT49" s="167"/>
      <c r="BU49" s="167"/>
      <c r="BV49" s="167"/>
      <c r="BW49" s="167"/>
      <c r="BX49" s="167"/>
      <c r="BY49" s="167"/>
      <c r="BZ49" s="167"/>
      <c r="CA49" s="167"/>
      <c r="CB49" s="167"/>
      <c r="CC49" s="167"/>
      <c r="CD49" s="167"/>
      <c r="CE49" s="167"/>
      <c r="CF49" s="167"/>
      <c r="CG49" s="167"/>
      <c r="CH49" s="167"/>
      <c r="CI49" s="167"/>
      <c r="CJ49" s="167"/>
      <c r="CK49" s="167"/>
      <c r="CL49" s="167"/>
      <c r="CM49" s="167"/>
      <c r="CN49" s="167"/>
      <c r="CO49" s="167"/>
      <c r="CP49" s="167"/>
      <c r="CQ49" s="167"/>
      <c r="CR49" s="167"/>
      <c r="CS49" s="167"/>
      <c r="CT49" s="167"/>
      <c r="CU49" s="167"/>
      <c r="CV49" s="167"/>
      <c r="CW49" s="167"/>
      <c r="CX49" s="167"/>
      <c r="CY49" s="167"/>
      <c r="CZ49" s="167"/>
      <c r="DA49" s="167"/>
      <c r="DB49" s="167"/>
      <c r="DC49" s="167"/>
      <c r="DD49" s="167"/>
      <c r="DE49" s="167"/>
      <c r="DF49" s="167"/>
      <c r="DG49" s="167"/>
      <c r="DH49" s="167"/>
      <c r="DI49" s="167"/>
      <c r="DJ49" s="167"/>
      <c r="DK49" s="167"/>
      <c r="DL49" s="167"/>
      <c r="DM49" s="167"/>
      <c r="DN49" s="167"/>
      <c r="DO49" s="167"/>
      <c r="DP49" s="167"/>
      <c r="DQ49" s="167"/>
      <c r="DR49" s="167"/>
      <c r="DS49" s="167"/>
      <c r="DT49" s="167"/>
      <c r="DU49" s="167"/>
      <c r="DV49" s="167"/>
      <c r="DW49" s="167"/>
      <c r="DX49" s="167"/>
      <c r="DY49" s="167"/>
      <c r="DZ49" s="167"/>
      <c r="EA49" s="167"/>
      <c r="EB49" s="167"/>
      <c r="EC49" s="167"/>
      <c r="ED49" s="167"/>
      <c r="EE49" s="167"/>
      <c r="EF49" s="167"/>
      <c r="EG49" s="167"/>
      <c r="EH49" s="167"/>
      <c r="EI49" s="167"/>
      <c r="EJ49" s="167"/>
      <c r="EK49" s="167"/>
      <c r="EL49" s="167"/>
      <c r="EM49" s="167"/>
      <c r="EN49" s="167"/>
      <c r="EO49" s="167"/>
    </row>
    <row r="50" spans="1:145" x14ac:dyDescent="0.25">
      <c r="A50" s="426" t="s">
        <v>268</v>
      </c>
      <c r="B50" s="427"/>
      <c r="C50" s="422" t="s">
        <v>269</v>
      </c>
      <c r="D50" s="420"/>
      <c r="E50" s="478"/>
      <c r="F50" s="449"/>
      <c r="G50" s="450"/>
      <c r="H50" s="451"/>
      <c r="I50" s="452"/>
      <c r="J50" s="453"/>
    </row>
    <row r="51" spans="1:145" x14ac:dyDescent="0.25">
      <c r="A51" s="693" t="s">
        <v>272</v>
      </c>
      <c r="B51" s="598"/>
      <c r="C51" s="135" t="s">
        <v>314</v>
      </c>
      <c r="D51" s="479"/>
      <c r="E51" s="122">
        <v>1</v>
      </c>
      <c r="F51" s="268">
        <v>50000</v>
      </c>
      <c r="G51" s="386">
        <v>1</v>
      </c>
      <c r="H51" s="362">
        <f>E51*F51*G51</f>
        <v>50000</v>
      </c>
      <c r="I51" s="164"/>
      <c r="J51" s="363">
        <f>H51+I51</f>
        <v>50000</v>
      </c>
    </row>
    <row r="52" spans="1:145" x14ac:dyDescent="0.25">
      <c r="A52" s="384" t="s">
        <v>274</v>
      </c>
      <c r="B52" s="127"/>
      <c r="C52" s="128" t="s">
        <v>275</v>
      </c>
      <c r="D52" s="376"/>
      <c r="E52" s="132"/>
      <c r="F52" s="133"/>
      <c r="G52" s="385"/>
      <c r="H52" s="361"/>
      <c r="I52" s="163"/>
      <c r="J52" s="315"/>
    </row>
    <row r="53" spans="1:145" ht="16.5" thickBot="1" x14ac:dyDescent="0.3">
      <c r="A53" s="693" t="s">
        <v>277</v>
      </c>
      <c r="B53" s="598"/>
      <c r="C53" s="135" t="s">
        <v>83</v>
      </c>
      <c r="D53" s="480"/>
      <c r="E53" s="122"/>
      <c r="F53" s="268"/>
      <c r="G53" s="386"/>
      <c r="H53" s="362">
        <f>E53*F53*G53</f>
        <v>0</v>
      </c>
      <c r="I53" s="164"/>
      <c r="J53" s="363">
        <f>H53+I53</f>
        <v>0</v>
      </c>
    </row>
    <row r="54" spans="1:145" s="165" customFormat="1" ht="16.5" thickBot="1" x14ac:dyDescent="0.3">
      <c r="A54" s="697" t="s">
        <v>279</v>
      </c>
      <c r="B54" s="698"/>
      <c r="C54" s="698"/>
      <c r="D54" s="409"/>
      <c r="E54" s="410"/>
      <c r="F54" s="411"/>
      <c r="G54" s="412"/>
      <c r="H54" s="359">
        <f>SUM(H51:H53)</f>
        <v>50000</v>
      </c>
      <c r="I54" s="364">
        <f>SUM(I51:I53)</f>
        <v>0</v>
      </c>
      <c r="J54" s="365">
        <f>H54+I54</f>
        <v>50000</v>
      </c>
      <c r="K54" s="172"/>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c r="CN54" s="27"/>
      <c r="CO54" s="27"/>
      <c r="CP54" s="27"/>
      <c r="CQ54" s="27"/>
      <c r="CR54" s="27"/>
      <c r="CS54" s="27"/>
      <c r="CT54" s="27"/>
      <c r="CU54" s="27"/>
      <c r="CV54" s="27"/>
      <c r="CW54" s="27"/>
      <c r="CX54" s="27"/>
      <c r="CY54" s="27"/>
      <c r="CZ54" s="27"/>
      <c r="DA54" s="27"/>
      <c r="DB54" s="27"/>
      <c r="DC54" s="27"/>
      <c r="DD54" s="27"/>
      <c r="DE54" s="27"/>
      <c r="DF54" s="27"/>
      <c r="DG54" s="27"/>
      <c r="DH54" s="27"/>
      <c r="DI54" s="27"/>
      <c r="DJ54" s="27"/>
      <c r="DK54" s="27"/>
      <c r="DL54" s="27"/>
      <c r="DM54" s="27"/>
      <c r="DN54" s="27"/>
      <c r="DO54" s="27"/>
      <c r="DP54" s="27"/>
      <c r="DQ54" s="27"/>
      <c r="DR54" s="27"/>
      <c r="DS54" s="27"/>
      <c r="DT54" s="27"/>
      <c r="DU54" s="27"/>
      <c r="DV54" s="27"/>
      <c r="DW54" s="27"/>
      <c r="DX54" s="27"/>
      <c r="DY54" s="27"/>
      <c r="DZ54" s="27"/>
      <c r="EA54" s="27"/>
      <c r="EB54" s="27"/>
      <c r="EC54" s="27"/>
      <c r="ED54" s="27"/>
      <c r="EE54" s="27"/>
      <c r="EF54" s="27"/>
      <c r="EG54" s="27"/>
      <c r="EH54" s="27"/>
      <c r="EI54" s="27"/>
      <c r="EJ54" s="27"/>
      <c r="EK54" s="27"/>
      <c r="EL54" s="27"/>
      <c r="EM54" s="27"/>
      <c r="EN54" s="27"/>
      <c r="EO54" s="27"/>
    </row>
    <row r="55" spans="1:145" s="168" customFormat="1" ht="26.25" customHeight="1" thickBot="1" x14ac:dyDescent="0.3">
      <c r="A55" s="380" t="s">
        <v>164</v>
      </c>
      <c r="B55" s="381"/>
      <c r="C55" s="456" t="s">
        <v>165</v>
      </c>
      <c r="D55" s="455"/>
      <c r="E55" s="438" t="s">
        <v>244</v>
      </c>
      <c r="F55" s="441" t="s">
        <v>215</v>
      </c>
      <c r="G55" s="439" t="s">
        <v>216</v>
      </c>
      <c r="H55" s="428"/>
      <c r="I55" s="429"/>
      <c r="J55" s="430"/>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c r="BF55" s="167"/>
      <c r="BG55" s="167"/>
      <c r="BH55" s="167"/>
      <c r="BI55" s="167"/>
      <c r="BJ55" s="167"/>
      <c r="BK55" s="167"/>
      <c r="BL55" s="167"/>
      <c r="BM55" s="167"/>
      <c r="BN55" s="167"/>
      <c r="BO55" s="167"/>
      <c r="BP55" s="167"/>
      <c r="BQ55" s="167"/>
      <c r="BR55" s="167"/>
      <c r="BS55" s="167"/>
      <c r="BT55" s="167"/>
      <c r="BU55" s="167"/>
      <c r="BV55" s="167"/>
      <c r="BW55" s="167"/>
      <c r="BX55" s="167"/>
      <c r="BY55" s="167"/>
      <c r="BZ55" s="167"/>
      <c r="CA55" s="167"/>
      <c r="CB55" s="167"/>
      <c r="CC55" s="167"/>
      <c r="CD55" s="167"/>
      <c r="CE55" s="167"/>
      <c r="CF55" s="167"/>
      <c r="CG55" s="167"/>
      <c r="CH55" s="167"/>
      <c r="CI55" s="167"/>
      <c r="CJ55" s="167"/>
      <c r="CK55" s="167"/>
      <c r="CL55" s="167"/>
      <c r="CM55" s="167"/>
      <c r="CN55" s="167"/>
      <c r="CO55" s="167"/>
      <c r="CP55" s="167"/>
      <c r="CQ55" s="167"/>
      <c r="CR55" s="167"/>
      <c r="CS55" s="167"/>
      <c r="CT55" s="167"/>
      <c r="CU55" s="167"/>
      <c r="CV55" s="167"/>
      <c r="CW55" s="167"/>
      <c r="CX55" s="167"/>
      <c r="CY55" s="167"/>
      <c r="CZ55" s="167"/>
      <c r="DA55" s="167"/>
      <c r="DB55" s="167"/>
      <c r="DC55" s="167"/>
      <c r="DD55" s="167"/>
      <c r="DE55" s="167"/>
      <c r="DF55" s="167"/>
      <c r="DG55" s="167"/>
      <c r="DH55" s="167"/>
      <c r="DI55" s="167"/>
      <c r="DJ55" s="167"/>
      <c r="DK55" s="167"/>
      <c r="DL55" s="167"/>
      <c r="DM55" s="167"/>
      <c r="DN55" s="167"/>
      <c r="DO55" s="167"/>
      <c r="DP55" s="167"/>
      <c r="DQ55" s="167"/>
      <c r="DR55" s="167"/>
      <c r="DS55" s="167"/>
      <c r="DT55" s="167"/>
      <c r="DU55" s="167"/>
      <c r="DV55" s="167"/>
      <c r="DW55" s="167"/>
      <c r="DX55" s="167"/>
      <c r="DY55" s="167"/>
      <c r="DZ55" s="167"/>
      <c r="EA55" s="167"/>
      <c r="EB55" s="167"/>
      <c r="EC55" s="167"/>
      <c r="ED55" s="167"/>
      <c r="EE55" s="167"/>
      <c r="EF55" s="167"/>
      <c r="EG55" s="167"/>
      <c r="EH55" s="167"/>
      <c r="EI55" s="167"/>
      <c r="EJ55" s="167"/>
      <c r="EK55" s="167"/>
      <c r="EL55" s="167"/>
      <c r="EM55" s="167"/>
      <c r="EN55" s="167"/>
      <c r="EO55" s="167"/>
    </row>
    <row r="56" spans="1:145" x14ac:dyDescent="0.25">
      <c r="A56" s="702" t="s">
        <v>281</v>
      </c>
      <c r="B56" s="703"/>
      <c r="C56" s="457" t="s">
        <v>315</v>
      </c>
      <c r="D56" s="506"/>
      <c r="E56" s="136">
        <v>0</v>
      </c>
      <c r="F56" s="270">
        <v>0</v>
      </c>
      <c r="G56" s="461"/>
      <c r="H56" s="362">
        <f>E56*F56*G56</f>
        <v>0</v>
      </c>
      <c r="I56" s="101"/>
      <c r="J56" s="454">
        <f>H56+I56</f>
        <v>0</v>
      </c>
    </row>
    <row r="57" spans="1:145" s="165" customFormat="1" ht="16.5" thickBot="1" x14ac:dyDescent="0.3">
      <c r="A57" s="458" t="s">
        <v>282</v>
      </c>
      <c r="B57" s="459"/>
      <c r="C57" s="460"/>
      <c r="D57" s="548"/>
      <c r="E57" s="548"/>
      <c r="F57" s="548"/>
      <c r="G57" s="408"/>
      <c r="H57" s="366">
        <f>SUM(H56:H56)</f>
        <v>0</v>
      </c>
      <c r="I57" s="364">
        <f>SUM(I56:I56)</f>
        <v>0</v>
      </c>
      <c r="J57" s="365">
        <f>H57+I57</f>
        <v>0</v>
      </c>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row>
    <row r="58" spans="1:145" s="168" customFormat="1" ht="20.25" customHeight="1" thickBot="1" x14ac:dyDescent="0.3">
      <c r="A58" s="416" t="s">
        <v>166</v>
      </c>
      <c r="B58" s="419"/>
      <c r="C58" s="418" t="s">
        <v>167</v>
      </c>
      <c r="D58" s="437" t="s">
        <v>283</v>
      </c>
      <c r="E58" s="438" t="s">
        <v>244</v>
      </c>
      <c r="F58" s="441" t="s">
        <v>215</v>
      </c>
      <c r="G58" s="439" t="s">
        <v>216</v>
      </c>
      <c r="H58" s="428"/>
      <c r="I58" s="429"/>
      <c r="J58" s="430"/>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7"/>
      <c r="AV58" s="167"/>
      <c r="AW58" s="167"/>
      <c r="AX58" s="167"/>
      <c r="AY58" s="167"/>
      <c r="AZ58" s="167"/>
      <c r="BA58" s="167"/>
      <c r="BB58" s="167"/>
      <c r="BC58" s="167"/>
      <c r="BD58" s="167"/>
      <c r="BE58" s="167"/>
      <c r="BF58" s="167"/>
      <c r="BG58" s="167"/>
      <c r="BH58" s="167"/>
      <c r="BI58" s="167"/>
      <c r="BJ58" s="167"/>
      <c r="BK58" s="167"/>
      <c r="BL58" s="167"/>
      <c r="BM58" s="167"/>
      <c r="BN58" s="167"/>
      <c r="BO58" s="167"/>
      <c r="BP58" s="167"/>
      <c r="BQ58" s="167"/>
      <c r="BR58" s="167"/>
      <c r="BS58" s="167"/>
      <c r="BT58" s="167"/>
      <c r="BU58" s="167"/>
      <c r="BV58" s="167"/>
      <c r="BW58" s="167"/>
      <c r="BX58" s="167"/>
      <c r="BY58" s="167"/>
      <c r="BZ58" s="167"/>
      <c r="CA58" s="167"/>
      <c r="CB58" s="167"/>
      <c r="CC58" s="167"/>
      <c r="CD58" s="167"/>
      <c r="CE58" s="167"/>
      <c r="CF58" s="167"/>
      <c r="CG58" s="167"/>
      <c r="CH58" s="167"/>
      <c r="CI58" s="167"/>
      <c r="CJ58" s="167"/>
      <c r="CK58" s="167"/>
      <c r="CL58" s="167"/>
      <c r="CM58" s="167"/>
      <c r="CN58" s="167"/>
      <c r="CO58" s="167"/>
      <c r="CP58" s="167"/>
      <c r="CQ58" s="167"/>
      <c r="CR58" s="167"/>
      <c r="CS58" s="167"/>
      <c r="CT58" s="167"/>
      <c r="CU58" s="167"/>
      <c r="CV58" s="167"/>
      <c r="CW58" s="167"/>
      <c r="CX58" s="167"/>
      <c r="CY58" s="167"/>
      <c r="CZ58" s="167"/>
      <c r="DA58" s="167"/>
      <c r="DB58" s="167"/>
      <c r="DC58" s="167"/>
      <c r="DD58" s="167"/>
      <c r="DE58" s="167"/>
      <c r="DF58" s="167"/>
      <c r="DG58" s="167"/>
      <c r="DH58" s="167"/>
      <c r="DI58" s="167"/>
      <c r="DJ58" s="167"/>
      <c r="DK58" s="167"/>
      <c r="DL58" s="167"/>
      <c r="DM58" s="167"/>
      <c r="DN58" s="167"/>
      <c r="DO58" s="167"/>
      <c r="DP58" s="167"/>
      <c r="DQ58" s="167"/>
      <c r="DR58" s="167"/>
      <c r="DS58" s="167"/>
      <c r="DT58" s="167"/>
      <c r="DU58" s="167"/>
      <c r="DV58" s="167"/>
      <c r="DW58" s="167"/>
      <c r="DX58" s="167"/>
      <c r="DY58" s="167"/>
      <c r="DZ58" s="167"/>
      <c r="EA58" s="167"/>
      <c r="EB58" s="167"/>
      <c r="EC58" s="167"/>
      <c r="ED58" s="167"/>
      <c r="EE58" s="167"/>
      <c r="EF58" s="167"/>
      <c r="EG58" s="167"/>
      <c r="EH58" s="167"/>
      <c r="EI58" s="167"/>
      <c r="EJ58" s="167"/>
      <c r="EK58" s="167"/>
      <c r="EL58" s="167"/>
      <c r="EM58" s="167"/>
      <c r="EN58" s="167"/>
      <c r="EO58" s="167"/>
    </row>
    <row r="59" spans="1:145" x14ac:dyDescent="0.25">
      <c r="A59" s="696" t="s">
        <v>284</v>
      </c>
      <c r="B59" s="614"/>
      <c r="C59" s="61" t="s">
        <v>315</v>
      </c>
      <c r="D59" s="507">
        <v>1</v>
      </c>
      <c r="E59" s="136">
        <v>100</v>
      </c>
      <c r="F59" s="270">
        <v>50.5</v>
      </c>
      <c r="G59" s="461">
        <v>1</v>
      </c>
      <c r="H59" s="362">
        <f>D59*E59*F59*G59</f>
        <v>5050</v>
      </c>
      <c r="I59" s="462"/>
      <c r="J59" s="463">
        <f t="shared" ref="J59:J64" si="4">H59+I59</f>
        <v>5050</v>
      </c>
      <c r="K59" s="172"/>
    </row>
    <row r="60" spans="1:145" x14ac:dyDescent="0.25">
      <c r="A60" s="693" t="s">
        <v>286</v>
      </c>
      <c r="B60" s="598"/>
      <c r="C60" s="53" t="s">
        <v>315</v>
      </c>
      <c r="D60" s="508"/>
      <c r="E60" s="152"/>
      <c r="F60" s="268"/>
      <c r="G60" s="386"/>
      <c r="H60" s="362"/>
      <c r="I60" s="169"/>
      <c r="J60" s="367"/>
    </row>
    <row r="61" spans="1:145" s="165" customFormat="1" ht="16.5" thickBot="1" x14ac:dyDescent="0.3">
      <c r="A61" s="697" t="s">
        <v>288</v>
      </c>
      <c r="B61" s="698"/>
      <c r="C61" s="698"/>
      <c r="D61" s="407"/>
      <c r="E61" s="377"/>
      <c r="F61" s="378"/>
      <c r="G61" s="379"/>
      <c r="H61" s="359">
        <f>SUM(H59:H60)</f>
        <v>5050</v>
      </c>
      <c r="I61" s="364">
        <f>SUM(I59:I60)</f>
        <v>0</v>
      </c>
      <c r="J61" s="365">
        <f t="shared" si="4"/>
        <v>5050</v>
      </c>
      <c r="K61" s="172"/>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row>
    <row r="62" spans="1:145" s="168" customFormat="1" x14ac:dyDescent="0.25">
      <c r="A62" s="332" t="s">
        <v>168</v>
      </c>
      <c r="B62" s="333"/>
      <c r="C62" s="334" t="s">
        <v>169</v>
      </c>
      <c r="D62" s="350"/>
      <c r="E62" s="350"/>
      <c r="F62" s="351"/>
      <c r="G62" s="352"/>
      <c r="H62" s="368">
        <f>SUM(H14,H18,H35,H41,H48,H54,H57,H61)</f>
        <v>83060</v>
      </c>
      <c r="I62" s="369">
        <f>SUM(I14,I18,I35,I41,I48,I54,I57,I61)</f>
        <v>100</v>
      </c>
      <c r="J62" s="370">
        <f>H62+I62</f>
        <v>83160</v>
      </c>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7"/>
      <c r="AI62" s="167"/>
      <c r="AJ62" s="167"/>
      <c r="AK62" s="167"/>
      <c r="AL62" s="167"/>
      <c r="AM62" s="167"/>
      <c r="AN62" s="167"/>
      <c r="AO62" s="167"/>
      <c r="AP62" s="167"/>
      <c r="AQ62" s="167"/>
      <c r="AR62" s="167"/>
      <c r="AS62" s="167"/>
      <c r="AT62" s="167"/>
      <c r="AU62" s="167"/>
      <c r="AV62" s="167"/>
      <c r="AW62" s="167"/>
      <c r="AX62" s="167"/>
      <c r="AY62" s="167"/>
      <c r="AZ62" s="167"/>
      <c r="BA62" s="167"/>
      <c r="BB62" s="167"/>
      <c r="BC62" s="167"/>
      <c r="BD62" s="167"/>
      <c r="BE62" s="167"/>
      <c r="BF62" s="167"/>
      <c r="BG62" s="167"/>
      <c r="BH62" s="167"/>
      <c r="BI62" s="167"/>
      <c r="BJ62" s="167"/>
      <c r="BK62" s="167"/>
      <c r="BL62" s="167"/>
      <c r="BM62" s="167"/>
      <c r="BN62" s="167"/>
      <c r="BO62" s="167"/>
      <c r="BP62" s="167"/>
      <c r="BQ62" s="167"/>
      <c r="BR62" s="167"/>
      <c r="BS62" s="167"/>
      <c r="BT62" s="167"/>
      <c r="BU62" s="167"/>
      <c r="BV62" s="167"/>
      <c r="BW62" s="167"/>
      <c r="BX62" s="167"/>
      <c r="BY62" s="167"/>
      <c r="BZ62" s="167"/>
      <c r="CA62" s="167"/>
      <c r="CB62" s="167"/>
      <c r="CC62" s="167"/>
      <c r="CD62" s="167"/>
      <c r="CE62" s="167"/>
      <c r="CF62" s="167"/>
      <c r="CG62" s="167"/>
      <c r="CH62" s="167"/>
      <c r="CI62" s="167"/>
      <c r="CJ62" s="167"/>
      <c r="CK62" s="167"/>
      <c r="CL62" s="167"/>
      <c r="CM62" s="167"/>
      <c r="CN62" s="167"/>
      <c r="CO62" s="167"/>
      <c r="CP62" s="167"/>
      <c r="CQ62" s="167"/>
      <c r="CR62" s="167"/>
      <c r="CS62" s="167"/>
      <c r="CT62" s="167"/>
      <c r="CU62" s="167"/>
      <c r="CV62" s="167"/>
      <c r="CW62" s="167"/>
      <c r="CX62" s="167"/>
      <c r="CY62" s="167"/>
      <c r="CZ62" s="167"/>
      <c r="DA62" s="167"/>
      <c r="DB62" s="167"/>
      <c r="DC62" s="167"/>
      <c r="DD62" s="167"/>
      <c r="DE62" s="167"/>
      <c r="DF62" s="167"/>
      <c r="DG62" s="167"/>
      <c r="DH62" s="167"/>
      <c r="DI62" s="167"/>
      <c r="DJ62" s="167"/>
      <c r="DK62" s="167"/>
      <c r="DL62" s="167"/>
      <c r="DM62" s="167"/>
      <c r="DN62" s="167"/>
      <c r="DO62" s="167"/>
      <c r="DP62" s="167"/>
      <c r="DQ62" s="167"/>
      <c r="DR62" s="167"/>
      <c r="DS62" s="167"/>
      <c r="DT62" s="167"/>
      <c r="DU62" s="167"/>
      <c r="DV62" s="167"/>
      <c r="DW62" s="167"/>
      <c r="DX62" s="167"/>
      <c r="DY62" s="167"/>
      <c r="DZ62" s="167"/>
      <c r="EA62" s="167"/>
      <c r="EB62" s="167"/>
      <c r="EC62" s="167"/>
      <c r="ED62" s="167"/>
      <c r="EE62" s="167"/>
      <c r="EF62" s="167"/>
      <c r="EG62" s="167"/>
      <c r="EH62" s="167"/>
      <c r="EI62" s="167"/>
      <c r="EJ62" s="167"/>
      <c r="EK62" s="167"/>
      <c r="EL62" s="167"/>
      <c r="EM62" s="167"/>
      <c r="EN62" s="167"/>
      <c r="EO62" s="167"/>
    </row>
    <row r="63" spans="1:145" s="168" customFormat="1" ht="36" customHeight="1" x14ac:dyDescent="0.25">
      <c r="A63" s="323" t="s">
        <v>170</v>
      </c>
      <c r="B63" s="166"/>
      <c r="C63" s="699" t="s">
        <v>316</v>
      </c>
      <c r="D63" s="699"/>
      <c r="E63" s="699"/>
      <c r="F63" s="699"/>
      <c r="G63" s="700"/>
      <c r="H63" s="371">
        <f>SUM(H62*0.15)</f>
        <v>12459</v>
      </c>
      <c r="I63" s="174">
        <v>0</v>
      </c>
      <c r="J63" s="372">
        <f t="shared" si="4"/>
        <v>12459</v>
      </c>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67"/>
      <c r="AV63" s="167"/>
      <c r="AW63" s="167"/>
      <c r="AX63" s="167"/>
      <c r="AY63" s="167"/>
      <c r="AZ63" s="167"/>
      <c r="BA63" s="167"/>
      <c r="BB63" s="167"/>
      <c r="BC63" s="167"/>
      <c r="BD63" s="167"/>
      <c r="BE63" s="167"/>
      <c r="BF63" s="167"/>
      <c r="BG63" s="167"/>
      <c r="BH63" s="167"/>
      <c r="BI63" s="167"/>
      <c r="BJ63" s="167"/>
      <c r="BK63" s="167"/>
      <c r="BL63" s="167"/>
      <c r="BM63" s="167"/>
      <c r="BN63" s="167"/>
      <c r="BO63" s="167"/>
      <c r="BP63" s="167"/>
      <c r="BQ63" s="167"/>
      <c r="BR63" s="167"/>
      <c r="BS63" s="167"/>
      <c r="BT63" s="167"/>
      <c r="BU63" s="167"/>
      <c r="BV63" s="167"/>
      <c r="BW63" s="167"/>
      <c r="BX63" s="167"/>
      <c r="BY63" s="167"/>
      <c r="BZ63" s="167"/>
      <c r="CA63" s="167"/>
      <c r="CB63" s="167"/>
      <c r="CC63" s="167"/>
      <c r="CD63" s="167"/>
      <c r="CE63" s="167"/>
      <c r="CF63" s="167"/>
      <c r="CG63" s="167"/>
      <c r="CH63" s="167"/>
      <c r="CI63" s="167"/>
      <c r="CJ63" s="167"/>
      <c r="CK63" s="167"/>
      <c r="CL63" s="167"/>
      <c r="CM63" s="167"/>
      <c r="CN63" s="167"/>
      <c r="CO63" s="167"/>
      <c r="CP63" s="167"/>
      <c r="CQ63" s="167"/>
      <c r="CR63" s="167"/>
      <c r="CS63" s="167"/>
      <c r="CT63" s="167"/>
      <c r="CU63" s="167"/>
      <c r="CV63" s="167"/>
      <c r="CW63" s="167"/>
      <c r="CX63" s="167"/>
      <c r="CY63" s="167"/>
      <c r="CZ63" s="167"/>
      <c r="DA63" s="167"/>
      <c r="DB63" s="167"/>
      <c r="DC63" s="167"/>
      <c r="DD63" s="167"/>
      <c r="DE63" s="167"/>
      <c r="DF63" s="167"/>
      <c r="DG63" s="167"/>
      <c r="DH63" s="167"/>
      <c r="DI63" s="167"/>
      <c r="DJ63" s="167"/>
      <c r="DK63" s="167"/>
      <c r="DL63" s="167"/>
      <c r="DM63" s="167"/>
      <c r="DN63" s="167"/>
      <c r="DO63" s="167"/>
      <c r="DP63" s="167"/>
      <c r="DQ63" s="167"/>
      <c r="DR63" s="167"/>
      <c r="DS63" s="167"/>
      <c r="DT63" s="167"/>
      <c r="DU63" s="167"/>
      <c r="DV63" s="167"/>
      <c r="DW63" s="167"/>
      <c r="DX63" s="167"/>
      <c r="DY63" s="167"/>
      <c r="DZ63" s="167"/>
      <c r="EA63" s="167"/>
      <c r="EB63" s="167"/>
      <c r="EC63" s="167"/>
      <c r="ED63" s="167"/>
      <c r="EE63" s="167"/>
      <c r="EF63" s="167"/>
      <c r="EG63" s="167"/>
      <c r="EH63" s="167"/>
      <c r="EI63" s="167"/>
      <c r="EJ63" s="167"/>
      <c r="EK63" s="167"/>
      <c r="EL63" s="167"/>
      <c r="EM63" s="167"/>
      <c r="EN63" s="167"/>
      <c r="EO63" s="167"/>
    </row>
    <row r="64" spans="1:145" s="168" customFormat="1" ht="16.5" thickBot="1" x14ac:dyDescent="0.3">
      <c r="A64" s="387" t="s">
        <v>172</v>
      </c>
      <c r="B64" s="388"/>
      <c r="C64" s="389" t="s">
        <v>317</v>
      </c>
      <c r="D64" s="390" t="s">
        <v>291</v>
      </c>
      <c r="E64" s="391"/>
      <c r="F64" s="392"/>
      <c r="G64" s="393"/>
      <c r="H64" s="373">
        <f>SUM(H62:H63)</f>
        <v>95519</v>
      </c>
      <c r="I64" s="374">
        <f>SUM(I62:I63)</f>
        <v>100</v>
      </c>
      <c r="J64" s="375">
        <f t="shared" si="4"/>
        <v>95619</v>
      </c>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7"/>
      <c r="AV64" s="167"/>
      <c r="AW64" s="167"/>
      <c r="AX64" s="167"/>
      <c r="AY64" s="167"/>
      <c r="AZ64" s="167"/>
      <c r="BA64" s="167"/>
      <c r="BB64" s="167"/>
      <c r="BC64" s="167"/>
      <c r="BD64" s="167"/>
      <c r="BE64" s="167"/>
      <c r="BF64" s="167"/>
      <c r="BG64" s="167"/>
      <c r="BH64" s="167"/>
      <c r="BI64" s="167"/>
      <c r="BJ64" s="167"/>
      <c r="BK64" s="167"/>
      <c r="BL64" s="167"/>
      <c r="BM64" s="167"/>
      <c r="BN64" s="167"/>
      <c r="BO64" s="167"/>
      <c r="BP64" s="167"/>
      <c r="BQ64" s="167"/>
      <c r="BR64" s="167"/>
      <c r="BS64" s="167"/>
      <c r="BT64" s="167"/>
      <c r="BU64" s="167"/>
      <c r="BV64" s="167"/>
      <c r="BW64" s="167"/>
      <c r="BX64" s="167"/>
      <c r="BY64" s="167"/>
      <c r="BZ64" s="167"/>
      <c r="CA64" s="167"/>
      <c r="CB64" s="167"/>
      <c r="CC64" s="167"/>
      <c r="CD64" s="167"/>
      <c r="CE64" s="167"/>
      <c r="CF64" s="167"/>
      <c r="CG64" s="167"/>
      <c r="CH64" s="167"/>
      <c r="CI64" s="167"/>
      <c r="CJ64" s="167"/>
      <c r="CK64" s="167"/>
      <c r="CL64" s="167"/>
      <c r="CM64" s="167"/>
      <c r="CN64" s="167"/>
      <c r="CO64" s="167"/>
      <c r="CP64" s="167"/>
      <c r="CQ64" s="167"/>
      <c r="CR64" s="167"/>
      <c r="CS64" s="167"/>
      <c r="CT64" s="167"/>
      <c r="CU64" s="167"/>
      <c r="CV64" s="167"/>
      <c r="CW64" s="167"/>
      <c r="CX64" s="167"/>
      <c r="CY64" s="167"/>
      <c r="CZ64" s="167"/>
      <c r="DA64" s="167"/>
      <c r="DB64" s="167"/>
      <c r="DC64" s="167"/>
      <c r="DD64" s="167"/>
      <c r="DE64" s="167"/>
      <c r="DF64" s="167"/>
      <c r="DG64" s="167"/>
      <c r="DH64" s="167"/>
      <c r="DI64" s="167"/>
      <c r="DJ64" s="167"/>
      <c r="DK64" s="167"/>
      <c r="DL64" s="167"/>
      <c r="DM64" s="167"/>
      <c r="DN64" s="167"/>
      <c r="DO64" s="167"/>
      <c r="DP64" s="167"/>
      <c r="DQ64" s="167"/>
      <c r="DR64" s="167"/>
      <c r="DS64" s="167"/>
      <c r="DT64" s="167"/>
      <c r="DU64" s="167"/>
      <c r="DV64" s="167"/>
      <c r="DW64" s="167"/>
      <c r="DX64" s="167"/>
      <c r="DY64" s="167"/>
      <c r="DZ64" s="167"/>
      <c r="EA64" s="167"/>
      <c r="EB64" s="167"/>
      <c r="EC64" s="167"/>
      <c r="ED64" s="167"/>
      <c r="EE64" s="167"/>
      <c r="EF64" s="167"/>
      <c r="EG64" s="167"/>
      <c r="EH64" s="167"/>
      <c r="EI64" s="167"/>
      <c r="EJ64" s="167"/>
      <c r="EK64" s="167"/>
      <c r="EL64" s="167"/>
      <c r="EM64" s="167"/>
      <c r="EN64" s="167"/>
      <c r="EO64" s="167"/>
    </row>
    <row r="65" spans="1:10" x14ac:dyDescent="0.25">
      <c r="A65" s="701"/>
      <c r="B65" s="701"/>
      <c r="C65" s="701"/>
      <c r="D65" s="701"/>
      <c r="E65" s="701"/>
      <c r="F65" s="701"/>
      <c r="G65" s="701"/>
      <c r="H65" s="701"/>
      <c r="I65" s="701"/>
      <c r="J65" s="701"/>
    </row>
  </sheetData>
  <mergeCells count="68">
    <mergeCell ref="A1:J1"/>
    <mergeCell ref="A2:J2"/>
    <mergeCell ref="A3:J3"/>
    <mergeCell ref="A4:J4"/>
    <mergeCell ref="A6:C7"/>
    <mergeCell ref="D6:G6"/>
    <mergeCell ref="H6:H7"/>
    <mergeCell ref="I6:I7"/>
    <mergeCell ref="J6:J7"/>
    <mergeCell ref="A51:B51"/>
    <mergeCell ref="A18:C18"/>
    <mergeCell ref="A22:B22"/>
    <mergeCell ref="A24:B24"/>
    <mergeCell ref="A27:B27"/>
    <mergeCell ref="A28:B28"/>
    <mergeCell ref="A29:B29"/>
    <mergeCell ref="A39:B39"/>
    <mergeCell ref="A45:B45"/>
    <mergeCell ref="A48:C48"/>
    <mergeCell ref="A35:C35"/>
    <mergeCell ref="A41:C41"/>
    <mergeCell ref="A32:B32"/>
    <mergeCell ref="A33:B33"/>
    <mergeCell ref="A34:B34"/>
    <mergeCell ref="A38:C38"/>
    <mergeCell ref="A61:C61"/>
    <mergeCell ref="C63:G63"/>
    <mergeCell ref="A65:J65"/>
    <mergeCell ref="A53:B53"/>
    <mergeCell ref="A54:C54"/>
    <mergeCell ref="A56:B56"/>
    <mergeCell ref="A59:B59"/>
    <mergeCell ref="A60:B60"/>
    <mergeCell ref="H9:J9"/>
    <mergeCell ref="H21:J21"/>
    <mergeCell ref="A21:C21"/>
    <mergeCell ref="H20:J20"/>
    <mergeCell ref="H25:J25"/>
    <mergeCell ref="D21:G21"/>
    <mergeCell ref="A17:B17"/>
    <mergeCell ref="A10:B10"/>
    <mergeCell ref="A11:B11"/>
    <mergeCell ref="A13:B13"/>
    <mergeCell ref="A14:C14"/>
    <mergeCell ref="A16:B16"/>
    <mergeCell ref="D9:G9"/>
    <mergeCell ref="D38:G38"/>
    <mergeCell ref="H37:J37"/>
    <mergeCell ref="H38:J38"/>
    <mergeCell ref="H12:J12"/>
    <mergeCell ref="A31:C31"/>
    <mergeCell ref="D31:G31"/>
    <mergeCell ref="A26:C26"/>
    <mergeCell ref="D26:G26"/>
    <mergeCell ref="H26:J26"/>
    <mergeCell ref="H30:J30"/>
    <mergeCell ref="H31:J31"/>
    <mergeCell ref="D30:G30"/>
    <mergeCell ref="D12:G12"/>
    <mergeCell ref="D20:G20"/>
    <mergeCell ref="D25:G25"/>
    <mergeCell ref="D37:G37"/>
    <mergeCell ref="D43:G43"/>
    <mergeCell ref="H43:J43"/>
    <mergeCell ref="A44:C44"/>
    <mergeCell ref="D44:G44"/>
    <mergeCell ref="A46:C46"/>
    <mergeCell ref="D46:G46"/>
  </mergeCells>
  <pageMargins left="0.7" right="0.7" top="0.75" bottom="0.75" header="0.3" footer="0.3"/>
  <pageSetup scale="68" orientation="portrait"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A8F43-F8DD-4707-BDD4-E7C15965F854}">
  <dimension ref="A1:D38"/>
  <sheetViews>
    <sheetView topLeftCell="A18" zoomScaleNormal="100" workbookViewId="0">
      <selection activeCell="G33" sqref="G33"/>
    </sheetView>
  </sheetViews>
  <sheetFormatPr defaultColWidth="14.42578125" defaultRowHeight="15" x14ac:dyDescent="0.25"/>
  <cols>
    <col min="2" max="2" width="63.28515625" customWidth="1"/>
    <col min="3" max="3" width="17.140625" customWidth="1"/>
  </cols>
  <sheetData>
    <row r="1" spans="1:4" ht="15.75" x14ac:dyDescent="0.25">
      <c r="A1" s="624" t="s">
        <v>318</v>
      </c>
      <c r="B1" s="721"/>
      <c r="C1" s="721"/>
      <c r="D1" s="25"/>
    </row>
    <row r="2" spans="1:4" ht="15.75" x14ac:dyDescent="0.25">
      <c r="A2" s="722" t="s">
        <v>319</v>
      </c>
      <c r="B2" s="721"/>
      <c r="C2" s="721"/>
      <c r="D2" s="25"/>
    </row>
    <row r="3" spans="1:4" ht="15.75" x14ac:dyDescent="0.25">
      <c r="A3" s="722" t="s">
        <v>319</v>
      </c>
      <c r="B3" s="721"/>
      <c r="C3" s="721"/>
      <c r="D3" s="25"/>
    </row>
    <row r="4" spans="1:4" ht="15.75" x14ac:dyDescent="0.25">
      <c r="A4" s="722"/>
      <c r="B4" s="721"/>
      <c r="C4" s="721"/>
      <c r="D4" s="25"/>
    </row>
    <row r="5" spans="1:4" ht="15.75" x14ac:dyDescent="0.25">
      <c r="A5" s="29" t="s">
        <v>320</v>
      </c>
      <c r="B5" s="532"/>
      <c r="C5" s="533"/>
      <c r="D5" s="25"/>
    </row>
    <row r="6" spans="1:4" ht="15.75" x14ac:dyDescent="0.25">
      <c r="A6" s="30" t="s">
        <v>321</v>
      </c>
      <c r="B6" s="29" t="s">
        <v>322</v>
      </c>
      <c r="C6" s="532"/>
      <c r="D6" s="25"/>
    </row>
    <row r="7" spans="1:4" ht="15.75" x14ac:dyDescent="0.25">
      <c r="A7" s="532"/>
      <c r="B7" s="532" t="s">
        <v>323</v>
      </c>
      <c r="C7" s="534">
        <v>0</v>
      </c>
      <c r="D7" s="25"/>
    </row>
    <row r="8" spans="1:4" ht="15.75" x14ac:dyDescent="0.25">
      <c r="A8" s="532"/>
      <c r="B8" s="532"/>
      <c r="C8" s="532"/>
      <c r="D8" s="25"/>
    </row>
    <row r="9" spans="1:4" ht="15.75" x14ac:dyDescent="0.25">
      <c r="A9" s="30" t="s">
        <v>324</v>
      </c>
      <c r="B9" s="29" t="s">
        <v>325</v>
      </c>
      <c r="C9" s="532"/>
      <c r="D9" s="25"/>
    </row>
    <row r="10" spans="1:4" ht="15.75" x14ac:dyDescent="0.25">
      <c r="A10" s="532"/>
      <c r="B10" s="532" t="s">
        <v>326</v>
      </c>
      <c r="C10" s="534">
        <v>0</v>
      </c>
      <c r="D10" s="25"/>
    </row>
    <row r="11" spans="1:4" ht="15.75" x14ac:dyDescent="0.25">
      <c r="A11" s="532"/>
      <c r="B11" s="532"/>
      <c r="C11" s="533"/>
      <c r="D11" s="25"/>
    </row>
    <row r="12" spans="1:4" ht="15.75" x14ac:dyDescent="0.25">
      <c r="A12" s="30" t="s">
        <v>327</v>
      </c>
      <c r="B12" s="29" t="s">
        <v>328</v>
      </c>
      <c r="C12" s="533"/>
      <c r="D12" s="25"/>
    </row>
    <row r="13" spans="1:4" ht="15.75" x14ac:dyDescent="0.25">
      <c r="A13" s="532"/>
      <c r="B13" s="532" t="s">
        <v>329</v>
      </c>
      <c r="C13" s="534">
        <v>0</v>
      </c>
      <c r="D13" s="25"/>
    </row>
    <row r="14" spans="1:4" ht="15.75" x14ac:dyDescent="0.25">
      <c r="A14" s="532"/>
      <c r="B14" s="532"/>
      <c r="C14" s="533"/>
      <c r="D14" s="25"/>
    </row>
    <row r="15" spans="1:4" ht="15.75" x14ac:dyDescent="0.25">
      <c r="A15" s="30" t="s">
        <v>330</v>
      </c>
      <c r="B15" s="29" t="s">
        <v>331</v>
      </c>
      <c r="C15" s="533"/>
      <c r="D15" s="25"/>
    </row>
    <row r="16" spans="1:4" ht="15.75" x14ac:dyDescent="0.25">
      <c r="A16" s="532"/>
      <c r="B16" s="532" t="s">
        <v>332</v>
      </c>
      <c r="C16" s="534">
        <v>0</v>
      </c>
      <c r="D16" s="25"/>
    </row>
    <row r="17" spans="1:4" ht="15.75" x14ac:dyDescent="0.25">
      <c r="A17" s="532"/>
      <c r="B17" s="532" t="s">
        <v>333</v>
      </c>
      <c r="C17" s="534">
        <v>0</v>
      </c>
      <c r="D17" s="25"/>
    </row>
    <row r="18" spans="1:4" ht="15.75" x14ac:dyDescent="0.25">
      <c r="A18" s="532"/>
      <c r="B18" s="532"/>
      <c r="C18" s="533"/>
      <c r="D18" s="25"/>
    </row>
    <row r="19" spans="1:4" ht="15.75" x14ac:dyDescent="0.25">
      <c r="A19" s="30" t="s">
        <v>334</v>
      </c>
      <c r="B19" s="29" t="s">
        <v>335</v>
      </c>
      <c r="C19" s="532"/>
      <c r="D19" s="25"/>
    </row>
    <row r="20" spans="1:4" ht="15.75" x14ac:dyDescent="0.25">
      <c r="A20" s="532"/>
      <c r="B20" s="532" t="s">
        <v>336</v>
      </c>
      <c r="C20" s="534">
        <v>0</v>
      </c>
      <c r="D20" s="25"/>
    </row>
    <row r="21" spans="1:4" ht="15.75" x14ac:dyDescent="0.25">
      <c r="A21" s="532"/>
      <c r="B21" s="532"/>
      <c r="C21" s="533"/>
      <c r="D21" s="25"/>
    </row>
    <row r="22" spans="1:4" ht="15.75" x14ac:dyDescent="0.25">
      <c r="A22" s="30" t="s">
        <v>337</v>
      </c>
      <c r="B22" s="29" t="s">
        <v>338</v>
      </c>
      <c r="C22" s="534">
        <v>0</v>
      </c>
      <c r="D22" s="25"/>
    </row>
    <row r="23" spans="1:4" ht="15.75" x14ac:dyDescent="0.25">
      <c r="A23" s="532"/>
      <c r="B23" s="532"/>
      <c r="C23" s="533"/>
      <c r="D23" s="25"/>
    </row>
    <row r="24" spans="1:4" ht="15.75" x14ac:dyDescent="0.25">
      <c r="A24" s="29" t="s">
        <v>339</v>
      </c>
      <c r="B24" s="532"/>
      <c r="C24" s="533"/>
      <c r="D24" s="25"/>
    </row>
    <row r="25" spans="1:4" ht="15.75" x14ac:dyDescent="0.25">
      <c r="A25" s="532"/>
      <c r="B25" s="532" t="s">
        <v>159</v>
      </c>
      <c r="C25" s="534">
        <f>'[1]2. Detailed Budget'!J81</f>
        <v>0</v>
      </c>
      <c r="D25" s="25"/>
    </row>
    <row r="26" spans="1:4" ht="15.75" x14ac:dyDescent="0.25">
      <c r="A26" s="532"/>
      <c r="B26" s="532" t="s">
        <v>340</v>
      </c>
      <c r="C26" s="534">
        <v>0</v>
      </c>
      <c r="D26" s="25"/>
    </row>
    <row r="27" spans="1:4" ht="15.75" x14ac:dyDescent="0.25">
      <c r="A27" s="532"/>
      <c r="B27" s="532" t="s">
        <v>341</v>
      </c>
      <c r="C27" s="534">
        <v>0</v>
      </c>
      <c r="D27" s="25"/>
    </row>
    <row r="28" spans="1:4" ht="15.75" x14ac:dyDescent="0.25">
      <c r="A28" s="532"/>
      <c r="B28" s="532" t="s">
        <v>342</v>
      </c>
      <c r="C28" s="534">
        <v>0</v>
      </c>
      <c r="D28" s="25"/>
    </row>
    <row r="29" spans="1:4" ht="15.75" x14ac:dyDescent="0.25">
      <c r="A29" s="532"/>
      <c r="B29" s="532" t="s">
        <v>343</v>
      </c>
      <c r="C29" s="534">
        <v>0</v>
      </c>
      <c r="D29" s="25"/>
    </row>
    <row r="30" spans="1:4" ht="15.75" x14ac:dyDescent="0.25">
      <c r="A30" s="532"/>
      <c r="B30" s="532" t="s">
        <v>344</v>
      </c>
      <c r="C30" s="534">
        <v>0</v>
      </c>
      <c r="D30" s="25"/>
    </row>
    <row r="31" spans="1:4" ht="15.75" x14ac:dyDescent="0.25">
      <c r="A31" s="532"/>
      <c r="B31" s="532" t="s">
        <v>345</v>
      </c>
      <c r="C31" s="534">
        <v>0</v>
      </c>
      <c r="D31" s="25"/>
    </row>
    <row r="32" spans="1:4" ht="15.75" x14ac:dyDescent="0.25">
      <c r="A32" s="532"/>
      <c r="B32" s="532" t="s">
        <v>346</v>
      </c>
      <c r="C32" s="534">
        <v>0</v>
      </c>
      <c r="D32" s="25"/>
    </row>
    <row r="33" spans="1:4" ht="15.75" x14ac:dyDescent="0.25">
      <c r="A33" s="532"/>
      <c r="B33" s="532"/>
      <c r="C33" s="535"/>
      <c r="D33" s="25"/>
    </row>
    <row r="34" spans="1:4" ht="15.75" x14ac:dyDescent="0.25">
      <c r="A34" s="29" t="s">
        <v>347</v>
      </c>
      <c r="B34" s="532"/>
      <c r="C34" s="31">
        <f>SUM(C7:C22)-SUM(C25:C32)</f>
        <v>0</v>
      </c>
      <c r="D34" s="25"/>
    </row>
    <row r="35" spans="1:4" ht="16.5" thickBot="1" x14ac:dyDescent="0.3">
      <c r="A35" s="29" t="s">
        <v>348</v>
      </c>
      <c r="B35" s="532"/>
      <c r="C35" s="32">
        <f>C34*0.15</f>
        <v>0</v>
      </c>
      <c r="D35" s="25"/>
    </row>
    <row r="36" spans="1:4" ht="16.5" thickTop="1" x14ac:dyDescent="0.25">
      <c r="A36" s="27"/>
      <c r="B36" s="27"/>
      <c r="C36" s="28"/>
      <c r="D36" s="25"/>
    </row>
    <row r="37" spans="1:4" x14ac:dyDescent="0.25">
      <c r="A37" s="25"/>
      <c r="B37" s="26"/>
      <c r="C37" s="25"/>
      <c r="D37" s="25"/>
    </row>
    <row r="38" spans="1:4" x14ac:dyDescent="0.25">
      <c r="A38" s="25"/>
      <c r="B38" s="25"/>
      <c r="C38" s="25"/>
      <c r="D38" s="25"/>
    </row>
  </sheetData>
  <mergeCells count="4">
    <mergeCell ref="A1:C1"/>
    <mergeCell ref="A2:C2"/>
    <mergeCell ref="A3:C3"/>
    <mergeCell ref="A4:C4"/>
  </mergeCells>
  <pageMargins left="0.7" right="0.7" top="0.75" bottom="0.75" header="0.3" footer="0.3"/>
  <pageSetup scale="8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 xmlns="816e5610-daf9-4ce2-80ed-89ffeb726ee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1B679B3884994CB661AF89D6878FD0" ma:contentTypeVersion="7" ma:contentTypeDescription="Create a new document." ma:contentTypeScope="" ma:versionID="ce129c401944575403027fc78ed26cc3">
  <xsd:schema xmlns:xsd="http://www.w3.org/2001/XMLSchema" xmlns:xs="http://www.w3.org/2001/XMLSchema" xmlns:p="http://schemas.microsoft.com/office/2006/metadata/properties" xmlns:ns2="816e5610-daf9-4ce2-80ed-89ffeb726eea" xmlns:ns3="4714a8d7-13e0-486c-b7eb-e3564ae76dce" targetNamespace="http://schemas.microsoft.com/office/2006/metadata/properties" ma:root="true" ma:fieldsID="e84c4c4c4a449ffeda60a34c1afd226d" ns2:_="" ns3:_="">
    <xsd:import namespace="816e5610-daf9-4ce2-80ed-89ffeb726eea"/>
    <xsd:import namespace="4714a8d7-13e0-486c-b7eb-e3564ae76dce"/>
    <xsd:element name="properties">
      <xsd:complexType>
        <xsd:sequence>
          <xsd:element name="documentManagement">
            <xsd:complexType>
              <xsd:all>
                <xsd:element ref="ns2:MediaServiceMetadata" minOccurs="0"/>
                <xsd:element ref="ns2:MediaServiceFastMetadata" minOccurs="0"/>
                <xsd:element ref="ns2:Descrip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6e5610-daf9-4ce2-80ed-89ffeb726e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escription" ma:index="10" nillable="true" ma:displayName="Description" ma:format="Dropdown" ma:internalName="Description">
      <xsd:simpleType>
        <xsd:restriction base="dms:Note">
          <xsd:maxLength value="255"/>
        </xsd:restriction>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714a8d7-13e0-486c-b7eb-e3564ae76dc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D796CB-DA90-48B5-9B0E-7E207E10AAA5}">
  <ds:schemaRefs>
    <ds:schemaRef ds:uri="816e5610-daf9-4ce2-80ed-89ffeb726eea"/>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714a8d7-13e0-486c-b7eb-e3564ae76dce"/>
    <ds:schemaRef ds:uri="http://www.w3.org/XML/1998/namespace"/>
  </ds:schemaRefs>
</ds:datastoreItem>
</file>

<file path=customXml/itemProps2.xml><?xml version="1.0" encoding="utf-8"?>
<ds:datastoreItem xmlns:ds="http://schemas.openxmlformats.org/officeDocument/2006/customXml" ds:itemID="{0FA1B6E5-3D46-4538-BE45-3C0EEF97F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6e5610-daf9-4ce2-80ed-89ffeb726eea"/>
    <ds:schemaRef ds:uri="4714a8d7-13e0-486c-b7eb-e3564ae76d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D9D10F-4865-4E6B-BE62-F29E01FC57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1.  Budget Guidelines</vt:lpstr>
      <vt:lpstr>2. Summary Budget Template</vt:lpstr>
      <vt:lpstr>3. Detailed Budget Template</vt:lpstr>
      <vt:lpstr>4.SubRecipient Budget (if apl.)</vt:lpstr>
      <vt:lpstr>5. MTDC Calculation</vt:lpstr>
      <vt:lpstr>'2. Summary Budget Template'!Print_Area</vt:lpstr>
      <vt:lpstr>'3. Detailed Budget Template'!Print_Area</vt:lpstr>
      <vt:lpstr>'4.SubRecipient Budget (if apl.)'!Print_Area</vt:lpstr>
      <vt:lpstr>'5. MTDC Calculation'!Print_Area</vt:lpstr>
      <vt:lpstr>'3. Detailed Budget Template'!Print_Titles</vt:lpstr>
      <vt:lpstr>'4.SubRecipient Budget (if apl.)'!Print_Titles</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Award Budget Sample</dc:title>
  <dc:subject/>
  <dc:creator>U.S. Department of State</dc:creator>
  <cp:keywords>Bureau of Democracy, Human Rights, and Labor » DRL Programs</cp:keywords>
  <dc:description/>
  <cp:lastModifiedBy>Arroyo, Christine E</cp:lastModifiedBy>
  <cp:revision/>
  <dcterms:created xsi:type="dcterms:W3CDTF">2011-04-25T16:36:39Z</dcterms:created>
  <dcterms:modified xsi:type="dcterms:W3CDTF">2025-04-29T18:42:43Z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0x010100521B679B3884994CB661AF89D6878FD0</vt:lpwstr>
  </property>
  <property fmtid="{D5CDD505-2E9C-101B-9397-08002B2CF9AE}" pid="3" name="_dlc_DocIdItemGuid">
    <vt:lpwstr>2a50e021-214e-4d83-980f-5563d4c0b239</vt:lpwstr>
  </property>
  <property fmtid="{D5CDD505-2E9C-101B-9397-08002B2CF9AE}" pid="4" name="MSIP_Label_1665d9ee-429a-4d5f-97cc-cfb56e044a6e_Enabled">
    <vt:lpwstr>true</vt:lpwstr>
  </property>
  <property fmtid="{D5CDD505-2E9C-101B-9397-08002B2CF9AE}" pid="5" name="MSIP_Label_1665d9ee-429a-4d5f-97cc-cfb56e044a6e_SetDate">
    <vt:lpwstr>2022-05-05T16:44:23Z</vt:lpwstr>
  </property>
  <property fmtid="{D5CDD505-2E9C-101B-9397-08002B2CF9AE}" pid="6" name="MSIP_Label_1665d9ee-429a-4d5f-97cc-cfb56e044a6e_Method">
    <vt:lpwstr>Privileged</vt:lpwstr>
  </property>
  <property fmtid="{D5CDD505-2E9C-101B-9397-08002B2CF9AE}" pid="7" name="MSIP_Label_1665d9ee-429a-4d5f-97cc-cfb56e044a6e_Name">
    <vt:lpwstr>1665d9ee-429a-4d5f-97cc-cfb56e044a6e</vt:lpwstr>
  </property>
  <property fmtid="{D5CDD505-2E9C-101B-9397-08002B2CF9AE}" pid="8" name="MSIP_Label_1665d9ee-429a-4d5f-97cc-cfb56e044a6e_SiteId">
    <vt:lpwstr>66cf5074-5afe-48d1-a691-a12b2121f44b</vt:lpwstr>
  </property>
  <property fmtid="{D5CDD505-2E9C-101B-9397-08002B2CF9AE}" pid="9" name="MSIP_Label_1665d9ee-429a-4d5f-97cc-cfb56e044a6e_ActionId">
    <vt:lpwstr>2052c925-bf44-4154-a455-a8d963c10502</vt:lpwstr>
  </property>
  <property fmtid="{D5CDD505-2E9C-101B-9397-08002B2CF9AE}" pid="10" name="MSIP_Label_1665d9ee-429a-4d5f-97cc-cfb56e044a6e_ContentBits">
    <vt:lpwstr>0</vt:lpwstr>
  </property>
</Properties>
</file>